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7220" windowHeight="9528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analiz_vd0!$8:$9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calcChain.xml><?xml version="1.0" encoding="utf-8"?>
<calcChain xmlns="http://schemas.openxmlformats.org/spreadsheetml/2006/main">
  <c r="J300" i="2"/>
  <c r="I300"/>
  <c r="H300"/>
  <c r="G299"/>
  <c r="F299"/>
  <c r="E299"/>
  <c r="J299" s="1"/>
  <c r="D299"/>
  <c r="H299" s="1"/>
  <c r="C299"/>
  <c r="J298"/>
  <c r="I298"/>
  <c r="H298"/>
  <c r="G297"/>
  <c r="F297"/>
  <c r="E297"/>
  <c r="I297" s="1"/>
  <c r="D297"/>
  <c r="H297" s="1"/>
  <c r="C297"/>
  <c r="G296"/>
  <c r="F296"/>
  <c r="E296"/>
  <c r="I296" s="1"/>
  <c r="D296"/>
  <c r="H296" s="1"/>
  <c r="C296"/>
  <c r="J295"/>
  <c r="I295"/>
  <c r="H295"/>
  <c r="J294"/>
  <c r="I294"/>
  <c r="H294"/>
  <c r="G293"/>
  <c r="F293"/>
  <c r="E293"/>
  <c r="I293" s="1"/>
  <c r="D293"/>
  <c r="H293" s="1"/>
  <c r="C293"/>
  <c r="G292"/>
  <c r="G301" s="1"/>
  <c r="F292"/>
  <c r="F301" s="1"/>
  <c r="E292"/>
  <c r="E301" s="1"/>
  <c r="D292"/>
  <c r="D301" s="1"/>
  <c r="H301" s="1"/>
  <c r="C292"/>
  <c r="C301" s="1"/>
  <c r="H289"/>
  <c r="E289"/>
  <c r="I289" s="1"/>
  <c r="H288"/>
  <c r="E288"/>
  <c r="I288" s="1"/>
  <c r="H287"/>
  <c r="E287"/>
  <c r="I287" s="1"/>
  <c r="H286"/>
  <c r="E286"/>
  <c r="I286" s="1"/>
  <c r="G285"/>
  <c r="F285"/>
  <c r="E285"/>
  <c r="I285" s="1"/>
  <c r="D285"/>
  <c r="H285" s="1"/>
  <c r="C285"/>
  <c r="G284"/>
  <c r="F284"/>
  <c r="E284"/>
  <c r="I284" s="1"/>
  <c r="D284"/>
  <c r="H284" s="1"/>
  <c r="C284"/>
  <c r="H283"/>
  <c r="E283"/>
  <c r="I283" s="1"/>
  <c r="H282"/>
  <c r="E282"/>
  <c r="I282" s="1"/>
  <c r="H281"/>
  <c r="E281"/>
  <c r="I281" s="1"/>
  <c r="G280"/>
  <c r="F280"/>
  <c r="E280"/>
  <c r="I280" s="1"/>
  <c r="D280"/>
  <c r="H280" s="1"/>
  <c r="C280"/>
  <c r="H279"/>
  <c r="E279"/>
  <c r="I279" s="1"/>
  <c r="G278"/>
  <c r="F278"/>
  <c r="E278"/>
  <c r="I278" s="1"/>
  <c r="D278"/>
  <c r="H278" s="1"/>
  <c r="C278"/>
  <c r="H277"/>
  <c r="E277"/>
  <c r="I277" s="1"/>
  <c r="H276"/>
  <c r="E276"/>
  <c r="I276" s="1"/>
  <c r="H275"/>
  <c r="E275"/>
  <c r="I275" s="1"/>
  <c r="G274"/>
  <c r="F274"/>
  <c r="E274"/>
  <c r="I274" s="1"/>
  <c r="D274"/>
  <c r="H274" s="1"/>
  <c r="C274"/>
  <c r="H273"/>
  <c r="E273"/>
  <c r="I273" s="1"/>
  <c r="H272"/>
  <c r="E272"/>
  <c r="I272" s="1"/>
  <c r="H271"/>
  <c r="E271"/>
  <c r="I271" s="1"/>
  <c r="G270"/>
  <c r="F270"/>
  <c r="E270"/>
  <c r="I270" s="1"/>
  <c r="D270"/>
  <c r="H270" s="1"/>
  <c r="C270"/>
  <c r="G269"/>
  <c r="F269"/>
  <c r="E269"/>
  <c r="I269" s="1"/>
  <c r="D269"/>
  <c r="H269" s="1"/>
  <c r="C269"/>
  <c r="H268"/>
  <c r="E268"/>
  <c r="I268" s="1"/>
  <c r="H267"/>
  <c r="E267"/>
  <c r="I267" s="1"/>
  <c r="H266"/>
  <c r="E266"/>
  <c r="I266" s="1"/>
  <c r="G265"/>
  <c r="F265"/>
  <c r="E265"/>
  <c r="I265" s="1"/>
  <c r="D265"/>
  <c r="H265" s="1"/>
  <c r="C265"/>
  <c r="G264"/>
  <c r="G290" s="1"/>
  <c r="F264"/>
  <c r="F290" s="1"/>
  <c r="E264"/>
  <c r="E290" s="1"/>
  <c r="D264"/>
  <c r="D290" s="1"/>
  <c r="H290" s="1"/>
  <c r="C264"/>
  <c r="C290" s="1"/>
  <c r="H261"/>
  <c r="E261"/>
  <c r="I261" s="1"/>
  <c r="H260"/>
  <c r="E260"/>
  <c r="I260" s="1"/>
  <c r="H259"/>
  <c r="E259"/>
  <c r="I259" s="1"/>
  <c r="G258"/>
  <c r="F258"/>
  <c r="E258"/>
  <c r="I258" s="1"/>
  <c r="D258"/>
  <c r="H258" s="1"/>
  <c r="C258"/>
  <c r="G257"/>
  <c r="G262" s="1"/>
  <c r="G302" s="1"/>
  <c r="F257"/>
  <c r="F262" s="1"/>
  <c r="F302" s="1"/>
  <c r="E257"/>
  <c r="D257"/>
  <c r="D262" s="1"/>
  <c r="C257"/>
  <c r="C262" s="1"/>
  <c r="C302" s="1"/>
  <c r="H256"/>
  <c r="E256"/>
  <c r="I256" s="1"/>
  <c r="G255"/>
  <c r="F255"/>
  <c r="E255"/>
  <c r="I255" s="1"/>
  <c r="D255"/>
  <c r="H255" s="1"/>
  <c r="C255"/>
  <c r="H254"/>
  <c r="E254"/>
  <c r="I254" s="1"/>
  <c r="D253"/>
  <c r="E253" s="1"/>
  <c r="G252"/>
  <c r="F252"/>
  <c r="D252"/>
  <c r="H252" s="1"/>
  <c r="C252"/>
  <c r="H251"/>
  <c r="E251"/>
  <c r="J251" s="1"/>
  <c r="G250"/>
  <c r="F250"/>
  <c r="E250"/>
  <c r="J250" s="1"/>
  <c r="D250"/>
  <c r="H250" s="1"/>
  <c r="C250"/>
  <c r="G249"/>
  <c r="F249"/>
  <c r="D249"/>
  <c r="H249" s="1"/>
  <c r="C249"/>
  <c r="H248"/>
  <c r="E248"/>
  <c r="J248" s="1"/>
  <c r="H247"/>
  <c r="E247"/>
  <c r="J247" s="1"/>
  <c r="H246"/>
  <c r="E246"/>
  <c r="J246" s="1"/>
  <c r="G245"/>
  <c r="F245"/>
  <c r="E245"/>
  <c r="J245" s="1"/>
  <c r="D245"/>
  <c r="H245" s="1"/>
  <c r="C245"/>
  <c r="G244"/>
  <c r="F244"/>
  <c r="E244"/>
  <c r="J244" s="1"/>
  <c r="D244"/>
  <c r="H244" s="1"/>
  <c r="C244"/>
  <c r="G241"/>
  <c r="G303" s="1"/>
  <c r="F241"/>
  <c r="F303" s="1"/>
  <c r="E241"/>
  <c r="D241"/>
  <c r="H241" s="1"/>
  <c r="C241"/>
  <c r="C303" s="1"/>
  <c r="J240"/>
  <c r="I240"/>
  <c r="H240"/>
  <c r="J239"/>
  <c r="I239"/>
  <c r="H239"/>
  <c r="J238"/>
  <c r="I238"/>
  <c r="H238"/>
  <c r="J237"/>
  <c r="I237"/>
  <c r="H237"/>
  <c r="J236"/>
  <c r="I236"/>
  <c r="H236"/>
  <c r="J235"/>
  <c r="I235"/>
  <c r="H235"/>
  <c r="J234"/>
  <c r="I234"/>
  <c r="H234"/>
  <c r="J233"/>
  <c r="I233"/>
  <c r="H233"/>
  <c r="J232"/>
  <c r="I232"/>
  <c r="H232"/>
  <c r="J231"/>
  <c r="I231"/>
  <c r="H231"/>
  <c r="J230"/>
  <c r="I230"/>
  <c r="H230"/>
  <c r="J229"/>
  <c r="I229"/>
  <c r="H229"/>
  <c r="J228"/>
  <c r="I228"/>
  <c r="H228"/>
  <c r="J227"/>
  <c r="I227"/>
  <c r="H227"/>
  <c r="J226"/>
  <c r="I226"/>
  <c r="H226"/>
  <c r="J225"/>
  <c r="I225"/>
  <c r="H225"/>
  <c r="J224"/>
  <c r="I224"/>
  <c r="H224"/>
  <c r="J223"/>
  <c r="I223"/>
  <c r="H223"/>
  <c r="J222"/>
  <c r="I222"/>
  <c r="H222"/>
  <c r="J221"/>
  <c r="I221"/>
  <c r="H221"/>
  <c r="J220"/>
  <c r="I220"/>
  <c r="H220"/>
  <c r="J219"/>
  <c r="I219"/>
  <c r="H219"/>
  <c r="J218"/>
  <c r="I218"/>
  <c r="H218"/>
  <c r="J217"/>
  <c r="I217"/>
  <c r="H217"/>
  <c r="J216"/>
  <c r="I216"/>
  <c r="H216"/>
  <c r="J215"/>
  <c r="I215"/>
  <c r="H215"/>
  <c r="J214"/>
  <c r="I214"/>
  <c r="H214"/>
  <c r="J213"/>
  <c r="I213"/>
  <c r="H213"/>
  <c r="J212"/>
  <c r="I212"/>
  <c r="H212"/>
  <c r="J211"/>
  <c r="I211"/>
  <c r="H211"/>
  <c r="J210"/>
  <c r="I210"/>
  <c r="H210"/>
  <c r="J209"/>
  <c r="I209"/>
  <c r="H209"/>
  <c r="J208"/>
  <c r="I208"/>
  <c r="H208"/>
  <c r="J207"/>
  <c r="I207"/>
  <c r="H207"/>
  <c r="J206"/>
  <c r="I206"/>
  <c r="H206"/>
  <c r="J205"/>
  <c r="I205"/>
  <c r="H205"/>
  <c r="J204"/>
  <c r="I204"/>
  <c r="H204"/>
  <c r="J203"/>
  <c r="I203"/>
  <c r="H203"/>
  <c r="J202"/>
  <c r="I202"/>
  <c r="H202"/>
  <c r="J201"/>
  <c r="I201"/>
  <c r="H201"/>
  <c r="J200"/>
  <c r="I200"/>
  <c r="H200"/>
  <c r="J199"/>
  <c r="I199"/>
  <c r="H199"/>
  <c r="J198"/>
  <c r="I198"/>
  <c r="H198"/>
  <c r="J197"/>
  <c r="I197"/>
  <c r="H197"/>
  <c r="J196"/>
  <c r="I196"/>
  <c r="H196"/>
  <c r="J195"/>
  <c r="I195"/>
  <c r="H195"/>
  <c r="J194"/>
  <c r="I194"/>
  <c r="H194"/>
  <c r="J193"/>
  <c r="I193"/>
  <c r="H193"/>
  <c r="J192"/>
  <c r="I192"/>
  <c r="H192"/>
  <c r="J191"/>
  <c r="I191"/>
  <c r="H191"/>
  <c r="J190"/>
  <c r="I190"/>
  <c r="H190"/>
  <c r="J189"/>
  <c r="I189"/>
  <c r="H189"/>
  <c r="J188"/>
  <c r="I188"/>
  <c r="H188"/>
  <c r="J187"/>
  <c r="I187"/>
  <c r="H187"/>
  <c r="J186"/>
  <c r="I186"/>
  <c r="H186"/>
  <c r="J185"/>
  <c r="I185"/>
  <c r="H185"/>
  <c r="J184"/>
  <c r="I184"/>
  <c r="H184"/>
  <c r="J183"/>
  <c r="I183"/>
  <c r="H183"/>
  <c r="J182"/>
  <c r="I182"/>
  <c r="H182"/>
  <c r="J181"/>
  <c r="I181"/>
  <c r="H181"/>
  <c r="J180"/>
  <c r="I180"/>
  <c r="H180"/>
  <c r="J179"/>
  <c r="I179"/>
  <c r="H179"/>
  <c r="J178"/>
  <c r="I178"/>
  <c r="H178"/>
  <c r="J177"/>
  <c r="I177"/>
  <c r="H177"/>
  <c r="J176"/>
  <c r="I176"/>
  <c r="H176"/>
  <c r="J175"/>
  <c r="I175"/>
  <c r="H175"/>
  <c r="J174"/>
  <c r="I174"/>
  <c r="H174"/>
  <c r="J173"/>
  <c r="I173"/>
  <c r="H173"/>
  <c r="J172"/>
  <c r="I172"/>
  <c r="H172"/>
  <c r="J171"/>
  <c r="I171"/>
  <c r="H171"/>
  <c r="J170"/>
  <c r="I170"/>
  <c r="H170"/>
  <c r="J169"/>
  <c r="I169"/>
  <c r="H169"/>
  <c r="J168"/>
  <c r="I168"/>
  <c r="H168"/>
  <c r="J167"/>
  <c r="I167"/>
  <c r="H167"/>
  <c r="J166"/>
  <c r="I166"/>
  <c r="H166"/>
  <c r="J165"/>
  <c r="I165"/>
  <c r="H165"/>
  <c r="J164"/>
  <c r="I164"/>
  <c r="H164"/>
  <c r="J163"/>
  <c r="I163"/>
  <c r="H163"/>
  <c r="J162"/>
  <c r="I162"/>
  <c r="H162"/>
  <c r="J161"/>
  <c r="I161"/>
  <c r="H161"/>
  <c r="J160"/>
  <c r="I160"/>
  <c r="H160"/>
  <c r="J159"/>
  <c r="I159"/>
  <c r="H159"/>
  <c r="J158"/>
  <c r="I158"/>
  <c r="H158"/>
  <c r="J157"/>
  <c r="I157"/>
  <c r="H157"/>
  <c r="J156"/>
  <c r="I156"/>
  <c r="H156"/>
  <c r="J155"/>
  <c r="I155"/>
  <c r="H155"/>
  <c r="J154"/>
  <c r="I154"/>
  <c r="H154"/>
  <c r="J153"/>
  <c r="I153"/>
  <c r="H153"/>
  <c r="J152"/>
  <c r="I152"/>
  <c r="H152"/>
  <c r="J151"/>
  <c r="I151"/>
  <c r="H151"/>
  <c r="J150"/>
  <c r="I150"/>
  <c r="H150"/>
  <c r="J149"/>
  <c r="I149"/>
  <c r="H149"/>
  <c r="J148"/>
  <c r="I148"/>
  <c r="H148"/>
  <c r="J147"/>
  <c r="I147"/>
  <c r="H147"/>
  <c r="J146"/>
  <c r="I146"/>
  <c r="H146"/>
  <c r="J145"/>
  <c r="I145"/>
  <c r="H145"/>
  <c r="J144"/>
  <c r="I144"/>
  <c r="H144"/>
  <c r="J143"/>
  <c r="I143"/>
  <c r="H143"/>
  <c r="J142"/>
  <c r="I142"/>
  <c r="H142"/>
  <c r="J141"/>
  <c r="I141"/>
  <c r="H141"/>
  <c r="J140"/>
  <c r="I140"/>
  <c r="H140"/>
  <c r="J139"/>
  <c r="I139"/>
  <c r="H139"/>
  <c r="J138"/>
  <c r="I138"/>
  <c r="H138"/>
  <c r="J137"/>
  <c r="I137"/>
  <c r="H137"/>
  <c r="J136"/>
  <c r="I136"/>
  <c r="H136"/>
  <c r="J135"/>
  <c r="I135"/>
  <c r="H135"/>
  <c r="J134"/>
  <c r="I134"/>
  <c r="H134"/>
  <c r="J133"/>
  <c r="I133"/>
  <c r="H133"/>
  <c r="J132"/>
  <c r="I132"/>
  <c r="H132"/>
  <c r="J131"/>
  <c r="I131"/>
  <c r="H131"/>
  <c r="J130"/>
  <c r="I130"/>
  <c r="H130"/>
  <c r="J129"/>
  <c r="I129"/>
  <c r="H129"/>
  <c r="J128"/>
  <c r="I128"/>
  <c r="H128"/>
  <c r="J127"/>
  <c r="I127"/>
  <c r="H127"/>
  <c r="J126"/>
  <c r="I126"/>
  <c r="H126"/>
  <c r="J125"/>
  <c r="I125"/>
  <c r="H125"/>
  <c r="J124"/>
  <c r="I124"/>
  <c r="H124"/>
  <c r="J123"/>
  <c r="I123"/>
  <c r="H123"/>
  <c r="J122"/>
  <c r="I122"/>
  <c r="H122"/>
  <c r="J121"/>
  <c r="I121"/>
  <c r="H121"/>
  <c r="J120"/>
  <c r="I120"/>
  <c r="H120"/>
  <c r="J119"/>
  <c r="I119"/>
  <c r="H119"/>
  <c r="J118"/>
  <c r="I118"/>
  <c r="H118"/>
  <c r="J117"/>
  <c r="I117"/>
  <c r="H117"/>
  <c r="J116"/>
  <c r="I116"/>
  <c r="H116"/>
  <c r="J115"/>
  <c r="I115"/>
  <c r="H115"/>
  <c r="J114"/>
  <c r="I114"/>
  <c r="H114"/>
  <c r="J113"/>
  <c r="I113"/>
  <c r="H113"/>
  <c r="J112"/>
  <c r="I112"/>
  <c r="H112"/>
  <c r="J111"/>
  <c r="I111"/>
  <c r="H111"/>
  <c r="J110"/>
  <c r="I110"/>
  <c r="H110"/>
  <c r="J109"/>
  <c r="I109"/>
  <c r="H109"/>
  <c r="J108"/>
  <c r="I108"/>
  <c r="H108"/>
  <c r="J107"/>
  <c r="I107"/>
  <c r="H107"/>
  <c r="J106"/>
  <c r="I106"/>
  <c r="H106"/>
  <c r="J105"/>
  <c r="I105"/>
  <c r="H105"/>
  <c r="J104"/>
  <c r="I104"/>
  <c r="H104"/>
  <c r="J103"/>
  <c r="I103"/>
  <c r="H103"/>
  <c r="J102"/>
  <c r="I102"/>
  <c r="H102"/>
  <c r="J101"/>
  <c r="I101"/>
  <c r="H101"/>
  <c r="J100"/>
  <c r="I100"/>
  <c r="H100"/>
  <c r="J99"/>
  <c r="I99"/>
  <c r="H99"/>
  <c r="J98"/>
  <c r="I98"/>
  <c r="H98"/>
  <c r="J97"/>
  <c r="I97"/>
  <c r="H97"/>
  <c r="J96"/>
  <c r="I96"/>
  <c r="H96"/>
  <c r="J95"/>
  <c r="I95"/>
  <c r="H95"/>
  <c r="J94"/>
  <c r="I94"/>
  <c r="H94"/>
  <c r="J93"/>
  <c r="I93"/>
  <c r="H93"/>
  <c r="J92"/>
  <c r="I92"/>
  <c r="H92"/>
  <c r="J91"/>
  <c r="I91"/>
  <c r="H91"/>
  <c r="J90"/>
  <c r="I90"/>
  <c r="H90"/>
  <c r="J89"/>
  <c r="I89"/>
  <c r="H89"/>
  <c r="J88"/>
  <c r="I88"/>
  <c r="H88"/>
  <c r="J87"/>
  <c r="I87"/>
  <c r="H87"/>
  <c r="J86"/>
  <c r="I86"/>
  <c r="H86"/>
  <c r="J85"/>
  <c r="I85"/>
  <c r="H85"/>
  <c r="J84"/>
  <c r="I84"/>
  <c r="H84"/>
  <c r="J83"/>
  <c r="I83"/>
  <c r="H83"/>
  <c r="J82"/>
  <c r="I82"/>
  <c r="H82"/>
  <c r="J81"/>
  <c r="I81"/>
  <c r="H81"/>
  <c r="J80"/>
  <c r="I80"/>
  <c r="H80"/>
  <c r="J79"/>
  <c r="I79"/>
  <c r="H79"/>
  <c r="J78"/>
  <c r="I78"/>
  <c r="H78"/>
  <c r="J77"/>
  <c r="I77"/>
  <c r="H77"/>
  <c r="J76"/>
  <c r="I76"/>
  <c r="H76"/>
  <c r="J75"/>
  <c r="I75"/>
  <c r="H75"/>
  <c r="J74"/>
  <c r="I74"/>
  <c r="H74"/>
  <c r="J73"/>
  <c r="I73"/>
  <c r="H73"/>
  <c r="J72"/>
  <c r="I72"/>
  <c r="H72"/>
  <c r="J71"/>
  <c r="I71"/>
  <c r="H71"/>
  <c r="J70"/>
  <c r="I70"/>
  <c r="H70"/>
  <c r="J69"/>
  <c r="I69"/>
  <c r="H69"/>
  <c r="J68"/>
  <c r="I68"/>
  <c r="H68"/>
  <c r="J67"/>
  <c r="I67"/>
  <c r="H67"/>
  <c r="J66"/>
  <c r="I66"/>
  <c r="H66"/>
  <c r="J65"/>
  <c r="I65"/>
  <c r="H65"/>
  <c r="J64"/>
  <c r="I64"/>
  <c r="H64"/>
  <c r="J63"/>
  <c r="I63"/>
  <c r="H63"/>
  <c r="J62"/>
  <c r="I62"/>
  <c r="H62"/>
  <c r="J61"/>
  <c r="I61"/>
  <c r="H61"/>
  <c r="J60"/>
  <c r="I60"/>
  <c r="H60"/>
  <c r="J59"/>
  <c r="I59"/>
  <c r="H59"/>
  <c r="J58"/>
  <c r="I58"/>
  <c r="H58"/>
  <c r="J57"/>
  <c r="I57"/>
  <c r="H57"/>
  <c r="J56"/>
  <c r="I56"/>
  <c r="H56"/>
  <c r="J55"/>
  <c r="I55"/>
  <c r="H55"/>
  <c r="J54"/>
  <c r="I54"/>
  <c r="H54"/>
  <c r="J53"/>
  <c r="I53"/>
  <c r="H53"/>
  <c r="J52"/>
  <c r="I52"/>
  <c r="H52"/>
  <c r="J51"/>
  <c r="I51"/>
  <c r="H51"/>
  <c r="J50"/>
  <c r="I50"/>
  <c r="H50"/>
  <c r="J49"/>
  <c r="I49"/>
  <c r="H49"/>
  <c r="J48"/>
  <c r="I48"/>
  <c r="H48"/>
  <c r="J47"/>
  <c r="I47"/>
  <c r="H47"/>
  <c r="J46"/>
  <c r="I46"/>
  <c r="H46"/>
  <c r="J45"/>
  <c r="I45"/>
  <c r="H45"/>
  <c r="J44"/>
  <c r="I44"/>
  <c r="H44"/>
  <c r="J43"/>
  <c r="I43"/>
  <c r="H43"/>
  <c r="J42"/>
  <c r="I42"/>
  <c r="H42"/>
  <c r="J41"/>
  <c r="I41"/>
  <c r="H41"/>
  <c r="J40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J13"/>
  <c r="I13"/>
  <c r="H13"/>
  <c r="J12"/>
  <c r="I12"/>
  <c r="H12"/>
  <c r="J11"/>
  <c r="I11"/>
  <c r="H11"/>
  <c r="D302" l="1"/>
  <c r="H262"/>
  <c r="H302" s="1"/>
  <c r="H303" s="1"/>
  <c r="I301"/>
  <c r="J301"/>
  <c r="I253"/>
  <c r="J253"/>
  <c r="E252"/>
  <c r="I290"/>
  <c r="J290"/>
  <c r="I241"/>
  <c r="I244"/>
  <c r="I245"/>
  <c r="I246"/>
  <c r="I247"/>
  <c r="I248"/>
  <c r="I250"/>
  <c r="I251"/>
  <c r="H253"/>
  <c r="J254"/>
  <c r="J255"/>
  <c r="J256"/>
  <c r="H257"/>
  <c r="J257"/>
  <c r="J258"/>
  <c r="J259"/>
  <c r="J260"/>
  <c r="J261"/>
  <c r="H264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H292"/>
  <c r="J292"/>
  <c r="J293"/>
  <c r="J296"/>
  <c r="J297"/>
  <c r="I299"/>
  <c r="D303"/>
  <c r="J241"/>
  <c r="I257"/>
  <c r="I264"/>
  <c r="I292"/>
  <c r="J252" l="1"/>
  <c r="I252"/>
  <c r="E249"/>
  <c r="J249" l="1"/>
  <c r="I249"/>
  <c r="E262"/>
  <c r="E302" l="1"/>
  <c r="I262"/>
  <c r="I302" s="1"/>
  <c r="I303" s="1"/>
  <c r="J262"/>
  <c r="J302" l="1"/>
  <c r="E303"/>
  <c r="J303" s="1"/>
</calcChain>
</file>

<file path=xl/sharedStrings.xml><?xml version="1.0" encoding="utf-8"?>
<sst xmlns="http://schemas.openxmlformats.org/spreadsheetml/2006/main" count="595" uniqueCount="184">
  <si>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</si>
  <si>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</si>
  <si>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</si>
  <si>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</si>
  <si>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</si>
  <si>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</si>
  <si>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Зареєстровані фінансові зобов'язання</t>
  </si>
  <si>
    <t>Залишки плану на рік відносно касових</t>
  </si>
  <si>
    <t>Залишки плану на період відносно касових</t>
  </si>
  <si>
    <t>01</t>
  </si>
  <si>
    <t>Новопільська сільська рада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</si>
  <si>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</si>
  <si>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</si>
  <si>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</si>
  <si>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</si>
  <si>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</si>
  <si>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</si>
  <si>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</si>
  <si>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</si>
  <si>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</si>
  <si>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</si>
  <si>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</si>
  <si>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</si>
  <si>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</si>
  <si>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</si>
  <si>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</si>
  <si>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</si>
  <si>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</si>
  <si>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</si>
  <si>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</si>
  <si>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</si>
  <si>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</si>
  <si>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</si>
  <si>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2282</t>
  </si>
  <si>
    <t>Окремі заходи по реалізації державних (регіональних) програм, не віднесені до заходів розвитку</t>
  </si>
  <si>
    <t>2800</t>
  </si>
  <si>
    <t>Інші поточні видатки</t>
  </si>
  <si>
    <t>3110</t>
  </si>
  <si>
    <t>Придбання обладнання і предметів довгострокового користування</t>
  </si>
  <si>
    <t>0110180</t>
  </si>
  <si>
    <t>Інша діяльність у сфері державного управління</t>
  </si>
  <si>
    <t>0112010</t>
  </si>
  <si>
    <t>Багатопрофільна стаціонарна медична допомога населенню</t>
  </si>
  <si>
    <t>2610</t>
  </si>
  <si>
    <t>Субсидії та поточні трансферти підприємствам (установам, організаціям)</t>
  </si>
  <si>
    <t>0112111</t>
  </si>
  <si>
    <t>Первинна медична допомога населенню, що надається центрами первинної медичної (медико-санітарної) допомоги</t>
  </si>
  <si>
    <t>0113112</t>
  </si>
  <si>
    <t>Заходи державної політики з питань дітей та їх соціального захисту</t>
  </si>
  <si>
    <t>2230</t>
  </si>
  <si>
    <t>Продукти харчування</t>
  </si>
  <si>
    <t>0113131</t>
  </si>
  <si>
    <t>Здійснення заходів та реалізація проектів на виконання Державної цільової соціальної програми `Молодь України`</t>
  </si>
  <si>
    <t>2730</t>
  </si>
  <si>
    <t>Інші виплати населенню</t>
  </si>
  <si>
    <t>0113210</t>
  </si>
  <si>
    <t>Організація та проведення громадських робіт</t>
  </si>
  <si>
    <t>0113242</t>
  </si>
  <si>
    <t>Інші заходи та заклади у сфері соціального захисту і соціального забезпечення</t>
  </si>
  <si>
    <t>0116020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</si>
  <si>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</si>
  <si>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</si>
  <si>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Організація благоустрою населених пунктів</t>
  </si>
  <si>
    <t>0117461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</si>
  <si>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</si>
  <si>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</si>
  <si>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Членські внески до асоціацій органів місцевого самоврядування</t>
  </si>
  <si>
    <t>0117693</t>
  </si>
  <si>
    <t>Інші заходи, пов`язані з економічною діяльністю</t>
  </si>
  <si>
    <t>0118110</t>
  </si>
  <si>
    <t>Заходи із запобігання та ліквідації надзвичайних ситуацій та наслідків стихійного лиха</t>
  </si>
  <si>
    <t>0118725</t>
  </si>
  <si>
    <t>Заходи із запобігання та ліквідації наслідків надзвичайної ситуації у будівлях інших установ, закладів, організацій за рахунок коштів резервного фонду місцевого бюджету</t>
  </si>
  <si>
    <t>0118775</t>
  </si>
  <si>
    <t>Інші заходи за рахунок коштів резервного фонду місцевого бюджету</t>
  </si>
  <si>
    <t>0119770</t>
  </si>
  <si>
    <t>Інші субвенції з місцевого бюджету</t>
  </si>
  <si>
    <t>2620</t>
  </si>
  <si>
    <t>Поточні трансферти органам державного управління інших рівнів</t>
  </si>
  <si>
    <t>3220</t>
  </si>
  <si>
    <t>Капітальні трансферти органам державного управління інших рівнів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</si>
  <si>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</si>
  <si>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</si>
  <si>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06</t>
  </si>
  <si>
    <t>Управління освіти, культури, молоді та спорту Новопільської сільської ради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</si>
  <si>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</si>
  <si>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</si>
  <si>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</si>
  <si>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Надання дошкільної освіти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</si>
  <si>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</si>
  <si>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</si>
  <si>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</si>
  <si>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</si>
  <si>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</si>
  <si>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</si>
  <si>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0611141</t>
  </si>
  <si>
    <t>Забезпечення діяльності інших закладів у сфері освіти</t>
  </si>
  <si>
    <t>0611142</t>
  </si>
  <si>
    <t>Інші програми та заходи у сфері освіти</t>
  </si>
  <si>
    <t>0611160</t>
  </si>
  <si>
    <t>Забезпечення діяльності центрів професійного розвитку педагогічних працівників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</si>
  <si>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</si>
  <si>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</si>
  <si>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</si>
  <si>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</si>
  <si>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</si>
  <si>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</si>
  <si>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</si>
  <si>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</si>
  <si>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</si>
  <si>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Інші заходи в галузі культури і мистецтва</t>
  </si>
  <si>
    <t>0614084</t>
  </si>
  <si>
    <t>Проектування, реставрація та охорона пам`яток культурної спадщини</t>
  </si>
  <si>
    <t>0615011</t>
  </si>
  <si>
    <t>Проведення навчально-тренувальних зборів і змагань з олімпійських видів спорту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</si>
  <si>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</si>
  <si>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</si>
  <si>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</si>
  <si>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</si>
  <si>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0618724</t>
  </si>
  <si>
    <t>Заходи із запобігання та ліквідації наслідків надзвичайної ситуації у будівлі закладу освіти за рахунок коштів резервного фонду місцевого бюджету</t>
  </si>
  <si>
    <t>08</t>
  </si>
  <si>
    <t>Відділ соціального захисту населення Новопільської сільської ради</t>
  </si>
  <si>
    <t>0810160</t>
  </si>
  <si>
    <t>0813031</t>
  </si>
  <si>
    <t>Надання інших пільг окремим категоріям громадян відповідно до законодавства</t>
  </si>
  <si>
    <t>0813035</t>
  </si>
  <si>
    <t>Компенсаційні виплати за пільговий проїзд окремих категорій громадян на залізничному транспорті</t>
  </si>
  <si>
    <t>0813050</t>
  </si>
  <si>
    <t>Пільгове медичне обслуговування осіб, які постраждали внаслідок Чорнобильської катастрофи</t>
  </si>
  <si>
    <t>0813121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</si>
  <si>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</si>
  <si>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2220</t>
  </si>
  <si>
    <t>Медикаменти та перев`язувальні матеріали</t>
  </si>
  <si>
    <t>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</si>
  <si>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</si>
  <si>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</si>
  <si>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</si>
  <si>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</si>
  <si>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</si>
  <si>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0813221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</si>
  <si>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</t>
  </si>
  <si>
    <t>3240</t>
  </si>
  <si>
    <t>Капітальні трансферти населенню</t>
  </si>
  <si>
    <t>0813242</t>
  </si>
  <si>
    <t>09</t>
  </si>
  <si>
    <t>Служба у справах дітей Новопільської сільської ради</t>
  </si>
  <si>
    <t>0910160</t>
  </si>
  <si>
    <t>0913112</t>
  </si>
  <si>
    <t>0913114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</si>
  <si>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</si>
  <si>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0913242</t>
  </si>
  <si>
    <t>37</t>
  </si>
  <si>
    <t>3710160</t>
  </si>
  <si>
    <t>3718710</t>
  </si>
  <si>
    <t>Резервний фонд місцевого бюджету</t>
  </si>
  <si>
    <t>9000</t>
  </si>
  <si>
    <t>Нерозподілені видатки</t>
  </si>
  <si>
    <t>ЗАГАЛЬНИЙ ФОНД</t>
  </si>
  <si>
    <t>СПЕЦІАЛЬНИЙ ФОНД</t>
  </si>
  <si>
    <t>0118340</t>
  </si>
  <si>
    <t>Природоохоронні заходи за рахунок цільових фондів</t>
  </si>
  <si>
    <t>0611279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</si>
  <si>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</si>
  <si>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</si>
  <si>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</si>
  <si>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грн</t>
  </si>
  <si>
    <t>АНАЛІЗ ВИКОНАННЯ ВИДАТКОВОЇ ЧАСТИНИ МІСЦЕВОГО БЮДЖЕТУ</t>
  </si>
  <si>
    <t>по Новопільській сільській територіальній громаді</t>
  </si>
  <si>
    <t>ВСЬОГО ВИДАТКІВ ПО СПЕЦІАЛЬНОМУ ФОНДУ</t>
  </si>
  <si>
    <t>ВСЬОГО ВИДАТКІВ ПО ЗАГАЛЬНОМУ ФОНДУ</t>
  </si>
  <si>
    <t>за І півріччя 2026 року</t>
  </si>
  <si>
    <t>РАЗОМ ПО БЮДЖЕТУ ГРОМАДИ</t>
  </si>
  <si>
    <t>% виконання на вказаний період (гр6/гр5*100)</t>
  </si>
  <si>
    <t>Фінансове управління Новопільської сільскої ради</t>
  </si>
  <si>
    <t>Усього видатків від плати за послуги бюджетних установ</t>
  </si>
  <si>
    <t>1. Плата за послуги, що надаються бюджетними установами</t>
  </si>
  <si>
    <t>2. Інші джерела власних надходжень бюджетних установ</t>
  </si>
  <si>
    <t>3. Інші надходження</t>
  </si>
  <si>
    <t>Усього видатків від інших джерел власних надходжень бюджетних установ</t>
  </si>
  <si>
    <t>Усього видатків від інших надходжень</t>
  </si>
  <si>
    <t xml:space="preserve">Додаток 3 </t>
  </si>
  <si>
    <t>до пояснювальної записки</t>
  </si>
  <si>
    <t>Начальник  фінансового управління                                                                                                                                                                Лілія КУЧМА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</si>
</sst>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5" fillId="8" borderId="2" applyNumberFormat="0" applyAlignment="0" applyProtection="0"/>
    <xf numFmtId="0" fontId="6" fillId="5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2" applyNumberFormat="0" applyAlignment="0" applyProtection="0"/>
    <xf numFmtId="0" fontId="16" fillId="0" borderId="0"/>
    <xf numFmtId="0" fontId="17" fillId="0" borderId="8" applyNumberFormat="0" applyFill="0" applyAlignment="0" applyProtection="0"/>
    <xf numFmtId="0" fontId="18" fillId="4" borderId="0" applyNumberFormat="0" applyBorder="0" applyAlignment="0" applyProtection="0"/>
    <xf numFmtId="0" fontId="2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2" borderId="10" applyNumberFormat="0" applyAlignment="0" applyProtection="0"/>
    <xf numFmtId="0" fontId="20" fillId="24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23" borderId="9" applyNumberFormat="0" applyFont="0" applyAlignment="0" applyProtection="0"/>
  </cellStyleXfs>
  <cellXfs count="87">
    <xf numFmtId="0" fontId="0" fillId="0" borderId="0" xfId="0"/>
    <xf numFmtId="0" fontId="24" fillId="0" borderId="0" xfId="1" applyFont="1"/>
    <xf numFmtId="0" fontId="24" fillId="0" borderId="0" xfId="1" applyFont="1" applyAlignment="1">
      <alignment horizontal="center"/>
    </xf>
    <xf numFmtId="0" fontId="24" fillId="0" borderId="0" xfId="1" applyFont="1" applyAlignment="1">
      <alignment wrapText="1"/>
    </xf>
    <xf numFmtId="0" fontId="27" fillId="0" borderId="13" xfId="1" applyFont="1" applyBorder="1" applyAlignment="1">
      <alignment horizontal="center" vertical="center" wrapText="1"/>
    </xf>
    <xf numFmtId="0" fontId="27" fillId="0" borderId="14" xfId="1" applyFont="1" applyBorder="1" applyAlignment="1">
      <alignment horizontal="center" vertical="center" wrapText="1"/>
    </xf>
    <xf numFmtId="0" fontId="27" fillId="0" borderId="0" xfId="1" applyFont="1" applyAlignment="1">
      <alignment horizontal="center"/>
    </xf>
    <xf numFmtId="0" fontId="28" fillId="0" borderId="16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5" fillId="0" borderId="0" xfId="1" applyFont="1"/>
    <xf numFmtId="0" fontId="24" fillId="0" borderId="16" xfId="1" applyFont="1" applyBorder="1" applyAlignment="1">
      <alignment horizontal="center" vertical="center"/>
    </xf>
    <xf numFmtId="0" fontId="24" fillId="0" borderId="1" xfId="1" applyFont="1" applyBorder="1" applyAlignment="1">
      <alignment vertical="center" wrapText="1"/>
    </xf>
    <xf numFmtId="4" fontId="24" fillId="0" borderId="1" xfId="1" applyNumberFormat="1" applyFont="1" applyBorder="1" applyAlignment="1">
      <alignment vertical="center"/>
    </xf>
    <xf numFmtId="4" fontId="24" fillId="0" borderId="0" xfId="1" applyNumberFormat="1" applyFont="1" applyAlignment="1">
      <alignment vertical="center"/>
    </xf>
    <xf numFmtId="4" fontId="24" fillId="27" borderId="1" xfId="1" applyNumberFormat="1" applyFont="1" applyFill="1" applyBorder="1" applyAlignment="1">
      <alignment vertical="center"/>
    </xf>
    <xf numFmtId="4" fontId="27" fillId="27" borderId="1" xfId="1" applyNumberFormat="1" applyFont="1" applyFill="1" applyBorder="1" applyAlignment="1">
      <alignment vertical="center"/>
    </xf>
    <xf numFmtId="0" fontId="27" fillId="0" borderId="0" xfId="1" applyFont="1"/>
    <xf numFmtId="0" fontId="27" fillId="26" borderId="16" xfId="67" applyFont="1" applyFill="1" applyBorder="1" applyAlignment="1">
      <alignment horizontal="center" vertical="center"/>
    </xf>
    <xf numFmtId="0" fontId="27" fillId="26" borderId="1" xfId="67" applyFont="1" applyFill="1" applyBorder="1" applyAlignment="1">
      <alignment vertical="center" wrapText="1"/>
    </xf>
    <xf numFmtId="4" fontId="27" fillId="26" borderId="1" xfId="67" applyNumberFormat="1" applyFont="1" applyFill="1" applyBorder="1" applyAlignment="1">
      <alignment vertical="center"/>
    </xf>
    <xf numFmtId="0" fontId="24" fillId="0" borderId="16" xfId="67" applyFont="1" applyBorder="1" applyAlignment="1">
      <alignment horizontal="center" vertical="center"/>
    </xf>
    <xf numFmtId="0" fontId="24" fillId="0" borderId="1" xfId="67" applyFont="1" applyBorder="1" applyAlignment="1">
      <alignment vertical="center" wrapText="1"/>
    </xf>
    <xf numFmtId="4" fontId="24" fillId="0" borderId="1" xfId="67" applyNumberFormat="1" applyFont="1" applyBorder="1" applyAlignment="1">
      <alignment vertical="center"/>
    </xf>
    <xf numFmtId="4" fontId="27" fillId="2" borderId="17" xfId="1" applyNumberFormat="1" applyFont="1" applyFill="1" applyBorder="1" applyAlignment="1">
      <alignment horizontal="center" vertical="center"/>
    </xf>
    <xf numFmtId="0" fontId="27" fillId="26" borderId="16" xfId="1" applyFont="1" applyFill="1" applyBorder="1" applyAlignment="1">
      <alignment horizontal="center" vertical="center"/>
    </xf>
    <xf numFmtId="0" fontId="27" fillId="26" borderId="1" xfId="1" applyFont="1" applyFill="1" applyBorder="1" applyAlignment="1">
      <alignment vertical="center" wrapText="1"/>
    </xf>
    <xf numFmtId="4" fontId="27" fillId="26" borderId="1" xfId="1" applyNumberFormat="1" applyFont="1" applyFill="1" applyBorder="1" applyAlignment="1">
      <alignment vertical="center"/>
    </xf>
    <xf numFmtId="0" fontId="24" fillId="0" borderId="0" xfId="1" applyFont="1" applyAlignment="1">
      <alignment horizontal="center" wrapText="1"/>
    </xf>
    <xf numFmtId="4" fontId="27" fillId="26" borderId="17" xfId="1" applyNumberFormat="1" applyFont="1" applyFill="1" applyBorder="1" applyAlignment="1">
      <alignment horizontal="center" vertical="center"/>
    </xf>
    <xf numFmtId="4" fontId="24" fillId="26" borderId="1" xfId="1" applyNumberFormat="1" applyFont="1" applyFill="1" applyBorder="1" applyAlignment="1">
      <alignment vertical="center"/>
    </xf>
    <xf numFmtId="4" fontId="24" fillId="26" borderId="17" xfId="1" applyNumberFormat="1" applyFont="1" applyFill="1" applyBorder="1" applyAlignment="1">
      <alignment horizontal="center" vertical="center"/>
    </xf>
    <xf numFmtId="4" fontId="24" fillId="2" borderId="17" xfId="1" applyNumberFormat="1" applyFont="1" applyFill="1" applyBorder="1" applyAlignment="1">
      <alignment horizontal="center" vertical="center"/>
    </xf>
    <xf numFmtId="0" fontId="25" fillId="0" borderId="17" xfId="1" applyFont="1" applyBorder="1" applyAlignment="1">
      <alignment horizontal="center" vertical="center" wrapText="1"/>
    </xf>
    <xf numFmtId="4" fontId="30" fillId="29" borderId="1" xfId="0" applyNumberFormat="1" applyFont="1" applyFill="1" applyBorder="1" applyAlignment="1">
      <alignment horizontal="right" vertical="center" wrapText="1"/>
    </xf>
    <xf numFmtId="4" fontId="27" fillId="29" borderId="1" xfId="1" applyNumberFormat="1" applyFont="1" applyFill="1" applyBorder="1" applyAlignment="1">
      <alignment vertical="center"/>
    </xf>
    <xf numFmtId="4" fontId="27" fillId="29" borderId="17" xfId="1" applyNumberFormat="1" applyFont="1" applyFill="1" applyBorder="1" applyAlignment="1">
      <alignment horizontal="center" vertical="center"/>
    </xf>
    <xf numFmtId="4" fontId="27" fillId="0" borderId="0" xfId="1" applyNumberFormat="1" applyFont="1" applyAlignment="1">
      <alignment vertical="center"/>
    </xf>
    <xf numFmtId="4" fontId="27" fillId="30" borderId="1" xfId="1" applyNumberFormat="1" applyFont="1" applyFill="1" applyBorder="1" applyAlignment="1">
      <alignment vertical="center"/>
    </xf>
    <xf numFmtId="4" fontId="27" fillId="30" borderId="17" xfId="1" applyNumberFormat="1" applyFont="1" applyFill="1" applyBorder="1" applyAlignment="1">
      <alignment horizontal="center" vertical="center"/>
    </xf>
    <xf numFmtId="4" fontId="27" fillId="30" borderId="12" xfId="67" applyNumberFormat="1" applyFont="1" applyFill="1" applyBorder="1" applyAlignment="1">
      <alignment vertical="center"/>
    </xf>
    <xf numFmtId="0" fontId="24" fillId="27" borderId="0" xfId="1" applyFont="1" applyFill="1" applyAlignment="1">
      <alignment horizontal="left"/>
    </xf>
    <xf numFmtId="0" fontId="24" fillId="27" borderId="0" xfId="1" applyFont="1" applyFill="1"/>
    <xf numFmtId="4" fontId="27" fillId="31" borderId="1" xfId="67" applyNumberFormat="1" applyFont="1" applyFill="1" applyBorder="1" applyAlignment="1">
      <alignment vertical="center"/>
    </xf>
    <xf numFmtId="0" fontId="27" fillId="31" borderId="1" xfId="67" applyFont="1" applyFill="1" applyBorder="1" applyAlignment="1">
      <alignment vertical="center" wrapText="1"/>
    </xf>
    <xf numFmtId="0" fontId="27" fillId="31" borderId="1" xfId="67" applyFont="1" applyFill="1" applyBorder="1" applyAlignment="1">
      <alignment horizontal="center" vertical="center"/>
    </xf>
    <xf numFmtId="0" fontId="27" fillId="26" borderId="15" xfId="1" applyFont="1" applyFill="1" applyBorder="1" applyAlignment="1">
      <alignment horizontal="center" vertical="center" wrapText="1"/>
    </xf>
    <xf numFmtId="0" fontId="25" fillId="27" borderId="1" xfId="1" applyFont="1" applyFill="1" applyBorder="1" applyAlignment="1">
      <alignment horizontal="center" vertical="center" wrapText="1"/>
    </xf>
    <xf numFmtId="0" fontId="27" fillId="27" borderId="14" xfId="1" applyFont="1" applyFill="1" applyBorder="1" applyAlignment="1">
      <alignment horizontal="center" vertical="center" wrapText="1"/>
    </xf>
    <xf numFmtId="4" fontId="27" fillId="31" borderId="17" xfId="1" applyNumberFormat="1" applyFont="1" applyFill="1" applyBorder="1" applyAlignment="1">
      <alignment horizontal="center" vertical="center"/>
    </xf>
    <xf numFmtId="4" fontId="27" fillId="31" borderId="1" xfId="1" applyNumberFormat="1" applyFont="1" applyFill="1" applyBorder="1" applyAlignment="1">
      <alignment vertical="center"/>
    </xf>
    <xf numFmtId="0" fontId="27" fillId="31" borderId="1" xfId="1" applyFont="1" applyFill="1" applyBorder="1" applyAlignment="1">
      <alignment vertical="center" wrapText="1"/>
    </xf>
    <xf numFmtId="0" fontId="27" fillId="31" borderId="16" xfId="1" applyFont="1" applyFill="1" applyBorder="1" applyAlignment="1">
      <alignment horizontal="center" vertical="center"/>
    </xf>
    <xf numFmtId="0" fontId="24" fillId="27" borderId="0" xfId="1" applyFont="1" applyFill="1" applyAlignment="1">
      <alignment horizontal="center"/>
    </xf>
    <xf numFmtId="0" fontId="24" fillId="27" borderId="0" xfId="1" applyFont="1" applyFill="1" applyAlignment="1">
      <alignment wrapText="1"/>
    </xf>
    <xf numFmtId="0" fontId="24" fillId="0" borderId="1" xfId="67" applyFont="1" applyBorder="1" applyAlignment="1">
      <alignment horizontal="center" vertical="center"/>
    </xf>
    <xf numFmtId="0" fontId="27" fillId="26" borderId="1" xfId="67" applyFont="1" applyFill="1" applyBorder="1" applyAlignment="1">
      <alignment horizontal="center" vertical="center"/>
    </xf>
    <xf numFmtId="0" fontId="24" fillId="27" borderId="1" xfId="67" applyFont="1" applyFill="1" applyBorder="1" applyAlignment="1">
      <alignment vertical="center" wrapText="1"/>
    </xf>
    <xf numFmtId="4" fontId="24" fillId="27" borderId="1" xfId="67" applyNumberFormat="1" applyFont="1" applyFill="1" applyBorder="1" applyAlignment="1">
      <alignment vertical="center"/>
    </xf>
    <xf numFmtId="0" fontId="27" fillId="31" borderId="16" xfId="67" applyFont="1" applyFill="1" applyBorder="1" applyAlignment="1">
      <alignment horizontal="center" vertical="center"/>
    </xf>
    <xf numFmtId="0" fontId="24" fillId="27" borderId="16" xfId="67" applyFont="1" applyFill="1" applyBorder="1" applyAlignment="1">
      <alignment horizontal="center" vertical="center"/>
    </xf>
    <xf numFmtId="4" fontId="27" fillId="25" borderId="21" xfId="1" applyNumberFormat="1" applyFont="1" applyFill="1" applyBorder="1" applyAlignment="1">
      <alignment horizontal="center" vertical="center"/>
    </xf>
    <xf numFmtId="4" fontId="24" fillId="32" borderId="1" xfId="67" applyNumberFormat="1" applyFont="1" applyFill="1" applyBorder="1" applyAlignment="1">
      <alignment vertical="center"/>
    </xf>
    <xf numFmtId="164" fontId="31" fillId="0" borderId="0" xfId="57" applyNumberFormat="1" applyFont="1"/>
    <xf numFmtId="0" fontId="31" fillId="0" borderId="0" xfId="1" applyFont="1" applyAlignment="1">
      <alignment horizontal="left" wrapText="1"/>
    </xf>
    <xf numFmtId="0" fontId="32" fillId="0" borderId="0" xfId="0" applyFont="1" applyAlignment="1">
      <alignment horizontal="center" wrapText="1"/>
    </xf>
    <xf numFmtId="0" fontId="24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4" fontId="27" fillId="25" borderId="20" xfId="1" applyNumberFormat="1" applyFont="1" applyFill="1" applyBorder="1" applyAlignment="1">
      <alignment vertical="center"/>
    </xf>
    <xf numFmtId="164" fontId="33" fillId="0" borderId="0" xfId="57" applyNumberFormat="1" applyFont="1"/>
    <xf numFmtId="0" fontId="26" fillId="0" borderId="0" xfId="1" applyFont="1" applyAlignment="1">
      <alignment horizontal="center"/>
    </xf>
    <xf numFmtId="0" fontId="27" fillId="25" borderId="18" xfId="1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31" fillId="0" borderId="0" xfId="1" applyFont="1" applyAlignment="1">
      <alignment wrapText="1"/>
    </xf>
    <xf numFmtId="0" fontId="24" fillId="0" borderId="0" xfId="1" applyFont="1" applyAlignment="1"/>
    <xf numFmtId="0" fontId="27" fillId="28" borderId="18" xfId="1" applyFont="1" applyFill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7" fillId="29" borderId="18" xfId="1" applyFont="1" applyFill="1" applyBorder="1" applyAlignment="1">
      <alignment horizontal="left" vertical="center" wrapText="1"/>
    </xf>
    <xf numFmtId="0" fontId="29" fillId="29" borderId="11" xfId="0" applyFont="1" applyFill="1" applyBorder="1" applyAlignment="1">
      <alignment horizontal="left" vertical="center" wrapText="1"/>
    </xf>
    <xf numFmtId="0" fontId="28" fillId="30" borderId="18" xfId="1" applyFont="1" applyFill="1" applyBorder="1" applyAlignment="1">
      <alignment vertical="center" wrapText="1"/>
    </xf>
    <xf numFmtId="0" fontId="28" fillId="30" borderId="22" xfId="1" applyFont="1" applyFill="1" applyBorder="1" applyAlignment="1">
      <alignment vertical="center" wrapText="1"/>
    </xf>
    <xf numFmtId="0" fontId="28" fillId="30" borderId="25" xfId="1" applyFont="1" applyFill="1" applyBorder="1" applyAlignment="1">
      <alignment vertical="center" wrapText="1"/>
    </xf>
    <xf numFmtId="0" fontId="28" fillId="30" borderId="23" xfId="1" applyFont="1" applyFill="1" applyBorder="1" applyAlignment="1">
      <alignment vertical="center" wrapText="1"/>
    </xf>
    <xf numFmtId="0" fontId="27" fillId="25" borderId="26" xfId="1" applyFont="1" applyFill="1" applyBorder="1" applyAlignment="1">
      <alignment vertical="center" wrapText="1"/>
    </xf>
    <xf numFmtId="0" fontId="27" fillId="25" borderId="24" xfId="1" applyFont="1" applyFill="1" applyBorder="1" applyAlignment="1">
      <alignment vertical="center" wrapText="1"/>
    </xf>
    <xf numFmtId="0" fontId="24" fillId="27" borderId="0" xfId="1" applyFont="1" applyFill="1" applyAlignment="1"/>
  </cellXfs>
  <cellStyles count="7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2 2" xfId="68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2 2" xfId="67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Примітка 2" xfId="69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39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colors>
    <mruColors>
      <color rgb="FFCCFFFF"/>
      <color rgb="FF99FF99"/>
      <color rgb="FFFFFF99"/>
      <color rgb="FFCCFF99"/>
      <color rgb="FFFFFFCC"/>
      <color rgb="FF9999FF"/>
      <color rgb="FFCC99FF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7"/>
  <sheetViews>
    <sheetView tabSelected="1" workbookViewId="0">
      <pane xSplit="2" ySplit="8" topLeftCell="C298" activePane="bottomRight" state="frozen"/>
      <selection activeCell="B1" sqref="B1"/>
      <selection pane="topRight" activeCell="D1" sqref="D1"/>
      <selection pane="bottomLeft" activeCell="B6" sqref="B6"/>
      <selection pane="bottomRight" activeCell="G8" sqref="G8"/>
    </sheetView>
  </sheetViews>
  <sheetFormatPr defaultRowHeight="13.2"/>
  <cols>
    <col min="1" max="1" width="11" style="2" customWidth="1"/>
    <col min="2" max="2" width="71.5546875" style="3" customWidth="1"/>
    <col min="3" max="3" width="15.6640625" style="1" customWidth="1"/>
    <col min="4" max="4" width="16.44140625" style="1" customWidth="1"/>
    <col min="5" max="5" width="16.109375" style="1" customWidth="1"/>
    <col min="6" max="7" width="14.88671875" style="1" customWidth="1"/>
    <col min="8" max="8" width="15.6640625" style="41" customWidth="1"/>
    <col min="9" max="9" width="15.44140625" style="41" customWidth="1"/>
    <col min="10" max="10" width="14.5546875" style="2" customWidth="1"/>
    <col min="11" max="250" width="8.88671875" style="1"/>
    <col min="251" max="251" width="12.6640625" style="1" customWidth="1"/>
    <col min="252" max="252" width="50.6640625" style="1" customWidth="1"/>
    <col min="253" max="266" width="15.6640625" style="1" customWidth="1"/>
    <col min="267" max="506" width="8.88671875" style="1"/>
    <col min="507" max="507" width="12.6640625" style="1" customWidth="1"/>
    <col min="508" max="508" width="50.6640625" style="1" customWidth="1"/>
    <col min="509" max="522" width="15.6640625" style="1" customWidth="1"/>
    <col min="523" max="762" width="8.88671875" style="1"/>
    <col min="763" max="763" width="12.6640625" style="1" customWidth="1"/>
    <col min="764" max="764" width="50.6640625" style="1" customWidth="1"/>
    <col min="765" max="778" width="15.6640625" style="1" customWidth="1"/>
    <col min="779" max="1018" width="8.88671875" style="1"/>
    <col min="1019" max="1019" width="12.6640625" style="1" customWidth="1"/>
    <col min="1020" max="1020" width="50.6640625" style="1" customWidth="1"/>
    <col min="1021" max="1034" width="15.6640625" style="1" customWidth="1"/>
    <col min="1035" max="1274" width="8.88671875" style="1"/>
    <col min="1275" max="1275" width="12.6640625" style="1" customWidth="1"/>
    <col min="1276" max="1276" width="50.6640625" style="1" customWidth="1"/>
    <col min="1277" max="1290" width="15.6640625" style="1" customWidth="1"/>
    <col min="1291" max="1530" width="8.88671875" style="1"/>
    <col min="1531" max="1531" width="12.6640625" style="1" customWidth="1"/>
    <col min="1532" max="1532" width="50.6640625" style="1" customWidth="1"/>
    <col min="1533" max="1546" width="15.6640625" style="1" customWidth="1"/>
    <col min="1547" max="1786" width="8.88671875" style="1"/>
    <col min="1787" max="1787" width="12.6640625" style="1" customWidth="1"/>
    <col min="1788" max="1788" width="50.6640625" style="1" customWidth="1"/>
    <col min="1789" max="1802" width="15.6640625" style="1" customWidth="1"/>
    <col min="1803" max="2042" width="8.88671875" style="1"/>
    <col min="2043" max="2043" width="12.6640625" style="1" customWidth="1"/>
    <col min="2044" max="2044" width="50.6640625" style="1" customWidth="1"/>
    <col min="2045" max="2058" width="15.6640625" style="1" customWidth="1"/>
    <col min="2059" max="2298" width="8.88671875" style="1"/>
    <col min="2299" max="2299" width="12.6640625" style="1" customWidth="1"/>
    <col min="2300" max="2300" width="50.6640625" style="1" customWidth="1"/>
    <col min="2301" max="2314" width="15.6640625" style="1" customWidth="1"/>
    <col min="2315" max="2554" width="8.88671875" style="1"/>
    <col min="2555" max="2555" width="12.6640625" style="1" customWidth="1"/>
    <col min="2556" max="2556" width="50.6640625" style="1" customWidth="1"/>
    <col min="2557" max="2570" width="15.6640625" style="1" customWidth="1"/>
    <col min="2571" max="2810" width="8.88671875" style="1"/>
    <col min="2811" max="2811" width="12.6640625" style="1" customWidth="1"/>
    <col min="2812" max="2812" width="50.6640625" style="1" customWidth="1"/>
    <col min="2813" max="2826" width="15.6640625" style="1" customWidth="1"/>
    <col min="2827" max="3066" width="8.88671875" style="1"/>
    <col min="3067" max="3067" width="12.6640625" style="1" customWidth="1"/>
    <col min="3068" max="3068" width="50.6640625" style="1" customWidth="1"/>
    <col min="3069" max="3082" width="15.6640625" style="1" customWidth="1"/>
    <col min="3083" max="3322" width="8.88671875" style="1"/>
    <col min="3323" max="3323" width="12.6640625" style="1" customWidth="1"/>
    <col min="3324" max="3324" width="50.6640625" style="1" customWidth="1"/>
    <col min="3325" max="3338" width="15.6640625" style="1" customWidth="1"/>
    <col min="3339" max="3578" width="8.88671875" style="1"/>
    <col min="3579" max="3579" width="12.6640625" style="1" customWidth="1"/>
    <col min="3580" max="3580" width="50.6640625" style="1" customWidth="1"/>
    <col min="3581" max="3594" width="15.6640625" style="1" customWidth="1"/>
    <col min="3595" max="3834" width="8.88671875" style="1"/>
    <col min="3835" max="3835" width="12.6640625" style="1" customWidth="1"/>
    <col min="3836" max="3836" width="50.6640625" style="1" customWidth="1"/>
    <col min="3837" max="3850" width="15.6640625" style="1" customWidth="1"/>
    <col min="3851" max="4090" width="8.88671875" style="1"/>
    <col min="4091" max="4091" width="12.6640625" style="1" customWidth="1"/>
    <col min="4092" max="4092" width="50.6640625" style="1" customWidth="1"/>
    <col min="4093" max="4106" width="15.6640625" style="1" customWidth="1"/>
    <col min="4107" max="4346" width="8.88671875" style="1"/>
    <col min="4347" max="4347" width="12.6640625" style="1" customWidth="1"/>
    <col min="4348" max="4348" width="50.6640625" style="1" customWidth="1"/>
    <col min="4349" max="4362" width="15.6640625" style="1" customWidth="1"/>
    <col min="4363" max="4602" width="8.88671875" style="1"/>
    <col min="4603" max="4603" width="12.6640625" style="1" customWidth="1"/>
    <col min="4604" max="4604" width="50.6640625" style="1" customWidth="1"/>
    <col min="4605" max="4618" width="15.6640625" style="1" customWidth="1"/>
    <col min="4619" max="4858" width="8.88671875" style="1"/>
    <col min="4859" max="4859" width="12.6640625" style="1" customWidth="1"/>
    <col min="4860" max="4860" width="50.6640625" style="1" customWidth="1"/>
    <col min="4861" max="4874" width="15.6640625" style="1" customWidth="1"/>
    <col min="4875" max="5114" width="8.88671875" style="1"/>
    <col min="5115" max="5115" width="12.6640625" style="1" customWidth="1"/>
    <col min="5116" max="5116" width="50.6640625" style="1" customWidth="1"/>
    <col min="5117" max="5130" width="15.6640625" style="1" customWidth="1"/>
    <col min="5131" max="5370" width="8.88671875" style="1"/>
    <col min="5371" max="5371" width="12.6640625" style="1" customWidth="1"/>
    <col min="5372" max="5372" width="50.6640625" style="1" customWidth="1"/>
    <col min="5373" max="5386" width="15.6640625" style="1" customWidth="1"/>
    <col min="5387" max="5626" width="8.88671875" style="1"/>
    <col min="5627" max="5627" width="12.6640625" style="1" customWidth="1"/>
    <col min="5628" max="5628" width="50.6640625" style="1" customWidth="1"/>
    <col min="5629" max="5642" width="15.6640625" style="1" customWidth="1"/>
    <col min="5643" max="5882" width="8.88671875" style="1"/>
    <col min="5883" max="5883" width="12.6640625" style="1" customWidth="1"/>
    <col min="5884" max="5884" width="50.6640625" style="1" customWidth="1"/>
    <col min="5885" max="5898" width="15.6640625" style="1" customWidth="1"/>
    <col min="5899" max="6138" width="8.88671875" style="1"/>
    <col min="6139" max="6139" width="12.6640625" style="1" customWidth="1"/>
    <col min="6140" max="6140" width="50.6640625" style="1" customWidth="1"/>
    <col min="6141" max="6154" width="15.6640625" style="1" customWidth="1"/>
    <col min="6155" max="6394" width="8.88671875" style="1"/>
    <col min="6395" max="6395" width="12.6640625" style="1" customWidth="1"/>
    <col min="6396" max="6396" width="50.6640625" style="1" customWidth="1"/>
    <col min="6397" max="6410" width="15.6640625" style="1" customWidth="1"/>
    <col min="6411" max="6650" width="8.88671875" style="1"/>
    <col min="6651" max="6651" width="12.6640625" style="1" customWidth="1"/>
    <col min="6652" max="6652" width="50.6640625" style="1" customWidth="1"/>
    <col min="6653" max="6666" width="15.6640625" style="1" customWidth="1"/>
    <col min="6667" max="6906" width="8.88671875" style="1"/>
    <col min="6907" max="6907" width="12.6640625" style="1" customWidth="1"/>
    <col min="6908" max="6908" width="50.6640625" style="1" customWidth="1"/>
    <col min="6909" max="6922" width="15.6640625" style="1" customWidth="1"/>
    <col min="6923" max="7162" width="8.88671875" style="1"/>
    <col min="7163" max="7163" width="12.6640625" style="1" customWidth="1"/>
    <col min="7164" max="7164" width="50.6640625" style="1" customWidth="1"/>
    <col min="7165" max="7178" width="15.6640625" style="1" customWidth="1"/>
    <col min="7179" max="7418" width="8.88671875" style="1"/>
    <col min="7419" max="7419" width="12.6640625" style="1" customWidth="1"/>
    <col min="7420" max="7420" width="50.6640625" style="1" customWidth="1"/>
    <col min="7421" max="7434" width="15.6640625" style="1" customWidth="1"/>
    <col min="7435" max="7674" width="8.88671875" style="1"/>
    <col min="7675" max="7675" width="12.6640625" style="1" customWidth="1"/>
    <col min="7676" max="7676" width="50.6640625" style="1" customWidth="1"/>
    <col min="7677" max="7690" width="15.6640625" style="1" customWidth="1"/>
    <col min="7691" max="7930" width="8.88671875" style="1"/>
    <col min="7931" max="7931" width="12.6640625" style="1" customWidth="1"/>
    <col min="7932" max="7932" width="50.6640625" style="1" customWidth="1"/>
    <col min="7933" max="7946" width="15.6640625" style="1" customWidth="1"/>
    <col min="7947" max="8186" width="8.88671875" style="1"/>
    <col min="8187" max="8187" width="12.6640625" style="1" customWidth="1"/>
    <col min="8188" max="8188" width="50.6640625" style="1" customWidth="1"/>
    <col min="8189" max="8202" width="15.6640625" style="1" customWidth="1"/>
    <col min="8203" max="8442" width="8.88671875" style="1"/>
    <col min="8443" max="8443" width="12.6640625" style="1" customWidth="1"/>
    <col min="8444" max="8444" width="50.6640625" style="1" customWidth="1"/>
    <col min="8445" max="8458" width="15.6640625" style="1" customWidth="1"/>
    <col min="8459" max="8698" width="8.88671875" style="1"/>
    <col min="8699" max="8699" width="12.6640625" style="1" customWidth="1"/>
    <col min="8700" max="8700" width="50.6640625" style="1" customWidth="1"/>
    <col min="8701" max="8714" width="15.6640625" style="1" customWidth="1"/>
    <col min="8715" max="8954" width="8.88671875" style="1"/>
    <col min="8955" max="8955" width="12.6640625" style="1" customWidth="1"/>
    <col min="8956" max="8956" width="50.6640625" style="1" customWidth="1"/>
    <col min="8957" max="8970" width="15.6640625" style="1" customWidth="1"/>
    <col min="8971" max="9210" width="8.88671875" style="1"/>
    <col min="9211" max="9211" width="12.6640625" style="1" customWidth="1"/>
    <col min="9212" max="9212" width="50.6640625" style="1" customWidth="1"/>
    <col min="9213" max="9226" width="15.6640625" style="1" customWidth="1"/>
    <col min="9227" max="9466" width="8.88671875" style="1"/>
    <col min="9467" max="9467" width="12.6640625" style="1" customWidth="1"/>
    <col min="9468" max="9468" width="50.6640625" style="1" customWidth="1"/>
    <col min="9469" max="9482" width="15.6640625" style="1" customWidth="1"/>
    <col min="9483" max="9722" width="8.88671875" style="1"/>
    <col min="9723" max="9723" width="12.6640625" style="1" customWidth="1"/>
    <col min="9724" max="9724" width="50.6640625" style="1" customWidth="1"/>
    <col min="9725" max="9738" width="15.6640625" style="1" customWidth="1"/>
    <col min="9739" max="9978" width="8.88671875" style="1"/>
    <col min="9979" max="9979" width="12.6640625" style="1" customWidth="1"/>
    <col min="9980" max="9980" width="50.6640625" style="1" customWidth="1"/>
    <col min="9981" max="9994" width="15.6640625" style="1" customWidth="1"/>
    <col min="9995" max="10234" width="8.88671875" style="1"/>
    <col min="10235" max="10235" width="12.6640625" style="1" customWidth="1"/>
    <col min="10236" max="10236" width="50.6640625" style="1" customWidth="1"/>
    <col min="10237" max="10250" width="15.6640625" style="1" customWidth="1"/>
    <col min="10251" max="10490" width="8.88671875" style="1"/>
    <col min="10491" max="10491" width="12.6640625" style="1" customWidth="1"/>
    <col min="10492" max="10492" width="50.6640625" style="1" customWidth="1"/>
    <col min="10493" max="10506" width="15.6640625" style="1" customWidth="1"/>
    <col min="10507" max="10746" width="8.88671875" style="1"/>
    <col min="10747" max="10747" width="12.6640625" style="1" customWidth="1"/>
    <col min="10748" max="10748" width="50.6640625" style="1" customWidth="1"/>
    <col min="10749" max="10762" width="15.6640625" style="1" customWidth="1"/>
    <col min="10763" max="11002" width="8.88671875" style="1"/>
    <col min="11003" max="11003" width="12.6640625" style="1" customWidth="1"/>
    <col min="11004" max="11004" width="50.6640625" style="1" customWidth="1"/>
    <col min="11005" max="11018" width="15.6640625" style="1" customWidth="1"/>
    <col min="11019" max="11258" width="8.88671875" style="1"/>
    <col min="11259" max="11259" width="12.6640625" style="1" customWidth="1"/>
    <col min="11260" max="11260" width="50.6640625" style="1" customWidth="1"/>
    <col min="11261" max="11274" width="15.6640625" style="1" customWidth="1"/>
    <col min="11275" max="11514" width="8.88671875" style="1"/>
    <col min="11515" max="11515" width="12.6640625" style="1" customWidth="1"/>
    <col min="11516" max="11516" width="50.6640625" style="1" customWidth="1"/>
    <col min="11517" max="11530" width="15.6640625" style="1" customWidth="1"/>
    <col min="11531" max="11770" width="8.88671875" style="1"/>
    <col min="11771" max="11771" width="12.6640625" style="1" customWidth="1"/>
    <col min="11772" max="11772" width="50.6640625" style="1" customWidth="1"/>
    <col min="11773" max="11786" width="15.6640625" style="1" customWidth="1"/>
    <col min="11787" max="12026" width="8.88671875" style="1"/>
    <col min="12027" max="12027" width="12.6640625" style="1" customWidth="1"/>
    <col min="12028" max="12028" width="50.6640625" style="1" customWidth="1"/>
    <col min="12029" max="12042" width="15.6640625" style="1" customWidth="1"/>
    <col min="12043" max="12282" width="8.88671875" style="1"/>
    <col min="12283" max="12283" width="12.6640625" style="1" customWidth="1"/>
    <col min="12284" max="12284" width="50.6640625" style="1" customWidth="1"/>
    <col min="12285" max="12298" width="15.6640625" style="1" customWidth="1"/>
    <col min="12299" max="12538" width="8.88671875" style="1"/>
    <col min="12539" max="12539" width="12.6640625" style="1" customWidth="1"/>
    <col min="12540" max="12540" width="50.6640625" style="1" customWidth="1"/>
    <col min="12541" max="12554" width="15.6640625" style="1" customWidth="1"/>
    <col min="12555" max="12794" width="8.88671875" style="1"/>
    <col min="12795" max="12795" width="12.6640625" style="1" customWidth="1"/>
    <col min="12796" max="12796" width="50.6640625" style="1" customWidth="1"/>
    <col min="12797" max="12810" width="15.6640625" style="1" customWidth="1"/>
    <col min="12811" max="13050" width="8.88671875" style="1"/>
    <col min="13051" max="13051" width="12.6640625" style="1" customWidth="1"/>
    <col min="13052" max="13052" width="50.6640625" style="1" customWidth="1"/>
    <col min="13053" max="13066" width="15.6640625" style="1" customWidth="1"/>
    <col min="13067" max="13306" width="8.88671875" style="1"/>
    <col min="13307" max="13307" width="12.6640625" style="1" customWidth="1"/>
    <col min="13308" max="13308" width="50.6640625" style="1" customWidth="1"/>
    <col min="13309" max="13322" width="15.6640625" style="1" customWidth="1"/>
    <col min="13323" max="13562" width="8.88671875" style="1"/>
    <col min="13563" max="13563" width="12.6640625" style="1" customWidth="1"/>
    <col min="13564" max="13564" width="50.6640625" style="1" customWidth="1"/>
    <col min="13565" max="13578" width="15.6640625" style="1" customWidth="1"/>
    <col min="13579" max="13818" width="8.88671875" style="1"/>
    <col min="13819" max="13819" width="12.6640625" style="1" customWidth="1"/>
    <col min="13820" max="13820" width="50.6640625" style="1" customWidth="1"/>
    <col min="13821" max="13834" width="15.6640625" style="1" customWidth="1"/>
    <col min="13835" max="14074" width="8.88671875" style="1"/>
    <col min="14075" max="14075" width="12.6640625" style="1" customWidth="1"/>
    <col min="14076" max="14076" width="50.6640625" style="1" customWidth="1"/>
    <col min="14077" max="14090" width="15.6640625" style="1" customWidth="1"/>
    <col min="14091" max="14330" width="8.88671875" style="1"/>
    <col min="14331" max="14331" width="12.6640625" style="1" customWidth="1"/>
    <col min="14332" max="14332" width="50.6640625" style="1" customWidth="1"/>
    <col min="14333" max="14346" width="15.6640625" style="1" customWidth="1"/>
    <col min="14347" max="14586" width="8.88671875" style="1"/>
    <col min="14587" max="14587" width="12.6640625" style="1" customWidth="1"/>
    <col min="14588" max="14588" width="50.6640625" style="1" customWidth="1"/>
    <col min="14589" max="14602" width="15.6640625" style="1" customWidth="1"/>
    <col min="14603" max="14842" width="8.88671875" style="1"/>
    <col min="14843" max="14843" width="12.6640625" style="1" customWidth="1"/>
    <col min="14844" max="14844" width="50.6640625" style="1" customWidth="1"/>
    <col min="14845" max="14858" width="15.6640625" style="1" customWidth="1"/>
    <col min="14859" max="15098" width="8.88671875" style="1"/>
    <col min="15099" max="15099" width="12.6640625" style="1" customWidth="1"/>
    <col min="15100" max="15100" width="50.6640625" style="1" customWidth="1"/>
    <col min="15101" max="15114" width="15.6640625" style="1" customWidth="1"/>
    <col min="15115" max="15354" width="8.88671875" style="1"/>
    <col min="15355" max="15355" width="12.6640625" style="1" customWidth="1"/>
    <col min="15356" max="15356" width="50.6640625" style="1" customWidth="1"/>
    <col min="15357" max="15370" width="15.6640625" style="1" customWidth="1"/>
    <col min="15371" max="15610" width="8.88671875" style="1"/>
    <col min="15611" max="15611" width="12.6640625" style="1" customWidth="1"/>
    <col min="15612" max="15612" width="50.6640625" style="1" customWidth="1"/>
    <col min="15613" max="15626" width="15.6640625" style="1" customWidth="1"/>
    <col min="15627" max="15866" width="8.88671875" style="1"/>
    <col min="15867" max="15867" width="12.6640625" style="1" customWidth="1"/>
    <col min="15868" max="15868" width="50.6640625" style="1" customWidth="1"/>
    <col min="15869" max="15882" width="15.6640625" style="1" customWidth="1"/>
    <col min="15883" max="16122" width="8.88671875" style="1"/>
    <col min="16123" max="16123" width="12.6640625" style="1" customWidth="1"/>
    <col min="16124" max="16124" width="50.6640625" style="1" customWidth="1"/>
    <col min="16125" max="16138" width="15.6640625" style="1" customWidth="1"/>
    <col min="16139" max="16384" width="8.88671875" style="1"/>
  </cols>
  <sheetData>
    <row r="1" spans="1:11" ht="15" customHeight="1">
      <c r="H1" s="27"/>
      <c r="I1" s="63" t="s">
        <v>181</v>
      </c>
      <c r="J1" s="64"/>
    </row>
    <row r="2" spans="1:11" ht="15" customHeight="1">
      <c r="H2" s="27"/>
      <c r="I2" s="68" t="s">
        <v>182</v>
      </c>
      <c r="J2" s="64"/>
    </row>
    <row r="3" spans="1:11" ht="15" customHeight="1">
      <c r="H3" s="27"/>
      <c r="I3" s="62" t="s">
        <v>171</v>
      </c>
      <c r="J3" s="62"/>
    </row>
    <row r="4" spans="1:11" ht="16.8" customHeight="1">
      <c r="A4" s="69" t="s">
        <v>167</v>
      </c>
      <c r="B4" s="69"/>
      <c r="C4" s="69"/>
      <c r="D4" s="69"/>
      <c r="E4" s="69"/>
      <c r="F4" s="69"/>
      <c r="G4" s="69"/>
      <c r="H4" s="69"/>
      <c r="I4" s="69"/>
      <c r="J4" s="69"/>
    </row>
    <row r="5" spans="1:11" ht="17.399999999999999" customHeight="1">
      <c r="A5" s="69" t="s">
        <v>168</v>
      </c>
      <c r="B5" s="69"/>
      <c r="C5" s="69"/>
      <c r="D5" s="69"/>
      <c r="E5" s="69"/>
      <c r="F5" s="69"/>
      <c r="G5" s="69"/>
      <c r="H5" s="69"/>
      <c r="I5" s="69"/>
      <c r="J5" s="69"/>
    </row>
    <row r="6" spans="1:11" ht="17.399999999999999" customHeight="1">
      <c r="A6" s="69" t="s">
        <v>171</v>
      </c>
      <c r="B6" s="69"/>
      <c r="C6" s="69"/>
      <c r="D6" s="69"/>
      <c r="E6" s="69"/>
      <c r="F6" s="69"/>
      <c r="G6" s="69"/>
      <c r="H6" s="69"/>
      <c r="I6" s="69"/>
      <c r="J6" s="69"/>
    </row>
    <row r="7" spans="1:11" s="41" customFormat="1" ht="13.8" thickBot="1">
      <c r="A7" s="40"/>
      <c r="B7" s="53"/>
      <c r="J7" s="52" t="s">
        <v>166</v>
      </c>
    </row>
    <row r="8" spans="1:11" s="6" customFormat="1" ht="70.8" customHeight="1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47" t="s">
        <v>7</v>
      </c>
      <c r="I8" s="47" t="s">
        <v>8</v>
      </c>
      <c r="J8" s="45" t="s">
        <v>173</v>
      </c>
    </row>
    <row r="9" spans="1:11" s="9" customFormat="1" ht="12" customHeight="1">
      <c r="A9" s="7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46">
        <v>8</v>
      </c>
      <c r="I9" s="46">
        <v>9</v>
      </c>
      <c r="J9" s="32">
        <v>10</v>
      </c>
    </row>
    <row r="10" spans="1:11" ht="20.399999999999999" customHeight="1">
      <c r="A10" s="70" t="s">
        <v>158</v>
      </c>
      <c r="B10" s="71"/>
      <c r="C10" s="71"/>
      <c r="D10" s="71"/>
      <c r="E10" s="71"/>
      <c r="F10" s="71"/>
      <c r="G10" s="71"/>
      <c r="H10" s="71"/>
      <c r="I10" s="71"/>
      <c r="J10" s="72"/>
    </row>
    <row r="11" spans="1:11" ht="18" customHeight="1">
      <c r="A11" s="51" t="s">
        <v>9</v>
      </c>
      <c r="B11" s="50" t="s">
        <v>10</v>
      </c>
      <c r="C11" s="49">
        <v>67573.009999999995</v>
      </c>
      <c r="D11" s="49">
        <v>78933.810000000012</v>
      </c>
      <c r="E11" s="49">
        <v>38844.353000000003</v>
      </c>
      <c r="F11" s="49">
        <v>35076.916799999999</v>
      </c>
      <c r="G11" s="49">
        <v>0</v>
      </c>
      <c r="H11" s="49">
        <f t="shared" ref="H11:H74" si="0">D11-F11</f>
        <v>43856.893200000013</v>
      </c>
      <c r="I11" s="49">
        <f t="shared" ref="I11:I74" si="1">E11-F11</f>
        <v>3767.4362000000037</v>
      </c>
      <c r="J11" s="48">
        <f t="shared" ref="J11:J74" si="2">IF(E11=0,0,(F11/E11)*100)</f>
        <v>90.301199765124153</v>
      </c>
      <c r="K11" s="13"/>
    </row>
    <row r="12" spans="1:11" ht="48.6" customHeight="1">
      <c r="A12" s="24" t="s">
        <v>11</v>
      </c>
      <c r="B12" s="25" t="s">
        <v>12</v>
      </c>
      <c r="C12" s="26">
        <v>31492</v>
      </c>
      <c r="D12" s="26">
        <v>31792</v>
      </c>
      <c r="E12" s="26">
        <v>12975.9</v>
      </c>
      <c r="F12" s="26">
        <v>12895.76838</v>
      </c>
      <c r="G12" s="26">
        <v>0</v>
      </c>
      <c r="H12" s="26">
        <f t="shared" si="0"/>
        <v>18896.231619999999</v>
      </c>
      <c r="I12" s="26">
        <f t="shared" si="1"/>
        <v>80.131620000000112</v>
      </c>
      <c r="J12" s="23">
        <f t="shared" si="2"/>
        <v>99.382458095392224</v>
      </c>
      <c r="K12" s="13"/>
    </row>
    <row r="13" spans="1:11" ht="16.05" customHeight="1">
      <c r="A13" s="10" t="s">
        <v>13</v>
      </c>
      <c r="B13" s="11" t="s">
        <v>14</v>
      </c>
      <c r="C13" s="12">
        <v>23129</v>
      </c>
      <c r="D13" s="12">
        <v>23129</v>
      </c>
      <c r="E13" s="12">
        <v>9115</v>
      </c>
      <c r="F13" s="12">
        <v>9114.8176700000004</v>
      </c>
      <c r="G13" s="12">
        <v>0</v>
      </c>
      <c r="H13" s="14">
        <f t="shared" si="0"/>
        <v>14014.18233</v>
      </c>
      <c r="I13" s="14">
        <f t="shared" si="1"/>
        <v>0.18232999999963795</v>
      </c>
      <c r="J13" s="31">
        <f t="shared" si="2"/>
        <v>99.99799967087219</v>
      </c>
      <c r="K13" s="13"/>
    </row>
    <row r="14" spans="1:11" ht="16.05" customHeight="1">
      <c r="A14" s="10" t="s">
        <v>15</v>
      </c>
      <c r="B14" s="11" t="s">
        <v>16</v>
      </c>
      <c r="C14" s="12">
        <v>5089</v>
      </c>
      <c r="D14" s="12">
        <v>5089</v>
      </c>
      <c r="E14" s="12">
        <v>1997.3</v>
      </c>
      <c r="F14" s="12">
        <v>1995.93245</v>
      </c>
      <c r="G14" s="12">
        <v>0</v>
      </c>
      <c r="H14" s="14">
        <f t="shared" si="0"/>
        <v>3093.0675499999998</v>
      </c>
      <c r="I14" s="14">
        <f t="shared" si="1"/>
        <v>1.3675499999999374</v>
      </c>
      <c r="J14" s="31">
        <f t="shared" si="2"/>
        <v>99.931530065588547</v>
      </c>
      <c r="K14" s="13"/>
    </row>
    <row r="15" spans="1:11" ht="16.05" customHeight="1">
      <c r="A15" s="10" t="s">
        <v>17</v>
      </c>
      <c r="B15" s="11" t="s">
        <v>18</v>
      </c>
      <c r="C15" s="12">
        <v>391.1</v>
      </c>
      <c r="D15" s="12">
        <v>691.1</v>
      </c>
      <c r="E15" s="12">
        <v>153.80000000000001</v>
      </c>
      <c r="F15" s="12">
        <v>153.04839999999999</v>
      </c>
      <c r="G15" s="12">
        <v>0</v>
      </c>
      <c r="H15" s="14">
        <f t="shared" si="0"/>
        <v>538.05160000000001</v>
      </c>
      <c r="I15" s="14">
        <f t="shared" si="1"/>
        <v>0.75160000000002469</v>
      </c>
      <c r="J15" s="31">
        <f t="shared" si="2"/>
        <v>99.511313394018188</v>
      </c>
      <c r="K15" s="13"/>
    </row>
    <row r="16" spans="1:11" ht="16.05" customHeight="1">
      <c r="A16" s="10" t="s">
        <v>19</v>
      </c>
      <c r="B16" s="11" t="s">
        <v>20</v>
      </c>
      <c r="C16" s="12">
        <v>369</v>
      </c>
      <c r="D16" s="12">
        <v>269</v>
      </c>
      <c r="E16" s="12">
        <v>88.7</v>
      </c>
      <c r="F16" s="12">
        <v>88.122079999999997</v>
      </c>
      <c r="G16" s="12">
        <v>0</v>
      </c>
      <c r="H16" s="14">
        <f t="shared" si="0"/>
        <v>180.87792000000002</v>
      </c>
      <c r="I16" s="14">
        <f t="shared" si="1"/>
        <v>0.57792000000000598</v>
      </c>
      <c r="J16" s="31">
        <f t="shared" si="2"/>
        <v>99.348455467869215</v>
      </c>
      <c r="K16" s="13"/>
    </row>
    <row r="17" spans="1:11" ht="16.05" customHeight="1">
      <c r="A17" s="10" t="s">
        <v>21</v>
      </c>
      <c r="B17" s="11" t="s">
        <v>22</v>
      </c>
      <c r="C17" s="12">
        <v>50</v>
      </c>
      <c r="D17" s="12">
        <v>50</v>
      </c>
      <c r="E17" s="12">
        <v>11</v>
      </c>
      <c r="F17" s="12">
        <v>10.90583</v>
      </c>
      <c r="G17" s="12">
        <v>0</v>
      </c>
      <c r="H17" s="14">
        <f t="shared" si="0"/>
        <v>39.094169999999998</v>
      </c>
      <c r="I17" s="14">
        <f t="shared" si="1"/>
        <v>9.4170000000000087E-2</v>
      </c>
      <c r="J17" s="31">
        <f t="shared" si="2"/>
        <v>99.143909090909091</v>
      </c>
      <c r="K17" s="13"/>
    </row>
    <row r="18" spans="1:11" ht="16.05" customHeight="1">
      <c r="A18" s="10" t="s">
        <v>23</v>
      </c>
      <c r="B18" s="11" t="s">
        <v>24</v>
      </c>
      <c r="C18" s="12">
        <v>500</v>
      </c>
      <c r="D18" s="12">
        <v>500</v>
      </c>
      <c r="E18" s="12">
        <v>370.40000000000003</v>
      </c>
      <c r="F18" s="12">
        <v>370.37279000000001</v>
      </c>
      <c r="G18" s="12">
        <v>0</v>
      </c>
      <c r="H18" s="14">
        <f t="shared" si="0"/>
        <v>129.62720999999999</v>
      </c>
      <c r="I18" s="14">
        <f t="shared" si="1"/>
        <v>2.7210000000025047E-2</v>
      </c>
      <c r="J18" s="31">
        <f t="shared" si="2"/>
        <v>99.992653887688974</v>
      </c>
      <c r="K18" s="13"/>
    </row>
    <row r="19" spans="1:11" ht="16.05" customHeight="1">
      <c r="A19" s="10" t="s">
        <v>25</v>
      </c>
      <c r="B19" s="11" t="s">
        <v>26</v>
      </c>
      <c r="C19" s="12">
        <v>40</v>
      </c>
      <c r="D19" s="12">
        <v>40</v>
      </c>
      <c r="E19" s="12">
        <v>11.200000000000001</v>
      </c>
      <c r="F19" s="12">
        <v>10.961209999999999</v>
      </c>
      <c r="G19" s="12">
        <v>0</v>
      </c>
      <c r="H19" s="14">
        <f t="shared" si="0"/>
        <v>29.038789999999999</v>
      </c>
      <c r="I19" s="14">
        <f t="shared" si="1"/>
        <v>0.23879000000000161</v>
      </c>
      <c r="J19" s="31">
        <f t="shared" si="2"/>
        <v>97.867946428571415</v>
      </c>
      <c r="K19" s="13"/>
    </row>
    <row r="20" spans="1:11" ht="16.05" customHeight="1">
      <c r="A20" s="10" t="s">
        <v>27</v>
      </c>
      <c r="B20" s="11" t="s">
        <v>28</v>
      </c>
      <c r="C20" s="12">
        <v>1500</v>
      </c>
      <c r="D20" s="12">
        <v>1500</v>
      </c>
      <c r="E20" s="12">
        <v>1181.7</v>
      </c>
      <c r="F20" s="12">
        <v>1133.4128400000002</v>
      </c>
      <c r="G20" s="12">
        <v>0</v>
      </c>
      <c r="H20" s="14">
        <f t="shared" si="0"/>
        <v>366.58715999999981</v>
      </c>
      <c r="I20" s="14">
        <f t="shared" si="1"/>
        <v>48.287159999999858</v>
      </c>
      <c r="J20" s="31">
        <f t="shared" si="2"/>
        <v>95.913754760091408</v>
      </c>
      <c r="K20" s="13"/>
    </row>
    <row r="21" spans="1:11" ht="16.05" customHeight="1">
      <c r="A21" s="10" t="s">
        <v>29</v>
      </c>
      <c r="B21" s="11" t="s">
        <v>30</v>
      </c>
      <c r="C21" s="12">
        <v>5</v>
      </c>
      <c r="D21" s="12">
        <v>5</v>
      </c>
      <c r="E21" s="12">
        <v>0.3</v>
      </c>
      <c r="F21" s="12">
        <v>0.16141</v>
      </c>
      <c r="G21" s="12">
        <v>0</v>
      </c>
      <c r="H21" s="14">
        <f t="shared" si="0"/>
        <v>4.8385899999999999</v>
      </c>
      <c r="I21" s="14">
        <f t="shared" si="1"/>
        <v>0.13858999999999999</v>
      </c>
      <c r="J21" s="31">
        <f t="shared" si="2"/>
        <v>53.803333333333335</v>
      </c>
      <c r="K21" s="13"/>
    </row>
    <row r="22" spans="1:11" ht="16.05" customHeight="1">
      <c r="A22" s="10" t="s">
        <v>31</v>
      </c>
      <c r="B22" s="11" t="s">
        <v>32</v>
      </c>
      <c r="C22" s="12">
        <v>90</v>
      </c>
      <c r="D22" s="12">
        <v>90</v>
      </c>
      <c r="E22" s="12">
        <v>4.0999999999999996</v>
      </c>
      <c r="F22" s="12">
        <v>4.0704000000000002</v>
      </c>
      <c r="G22" s="12">
        <v>0</v>
      </c>
      <c r="H22" s="14">
        <f t="shared" si="0"/>
        <v>85.929599999999994</v>
      </c>
      <c r="I22" s="14">
        <f t="shared" si="1"/>
        <v>2.9599999999999405E-2</v>
      </c>
      <c r="J22" s="31">
        <f t="shared" si="2"/>
        <v>99.278048780487822</v>
      </c>
      <c r="K22" s="13"/>
    </row>
    <row r="23" spans="1:11" ht="29.4" customHeight="1">
      <c r="A23" s="10" t="s">
        <v>33</v>
      </c>
      <c r="B23" s="11" t="s">
        <v>34</v>
      </c>
      <c r="C23" s="12">
        <v>25</v>
      </c>
      <c r="D23" s="12">
        <v>25</v>
      </c>
      <c r="E23" s="12">
        <v>0</v>
      </c>
      <c r="F23" s="12">
        <v>0</v>
      </c>
      <c r="G23" s="12">
        <v>0</v>
      </c>
      <c r="H23" s="14">
        <f t="shared" si="0"/>
        <v>25</v>
      </c>
      <c r="I23" s="14">
        <f t="shared" si="1"/>
        <v>0</v>
      </c>
      <c r="J23" s="31">
        <f t="shared" si="2"/>
        <v>0</v>
      </c>
      <c r="K23" s="13"/>
    </row>
    <row r="24" spans="1:11" ht="16.05" customHeight="1">
      <c r="A24" s="10" t="s">
        <v>35</v>
      </c>
      <c r="B24" s="11" t="s">
        <v>36</v>
      </c>
      <c r="C24" s="12">
        <v>61</v>
      </c>
      <c r="D24" s="12">
        <v>161</v>
      </c>
      <c r="E24" s="12">
        <v>42.4</v>
      </c>
      <c r="F24" s="12">
        <v>13.9633</v>
      </c>
      <c r="G24" s="12">
        <v>0</v>
      </c>
      <c r="H24" s="14">
        <f t="shared" si="0"/>
        <v>147.0367</v>
      </c>
      <c r="I24" s="14">
        <f t="shared" si="1"/>
        <v>28.436699999999998</v>
      </c>
      <c r="J24" s="31">
        <f t="shared" si="2"/>
        <v>32.932311320754721</v>
      </c>
      <c r="K24" s="13"/>
    </row>
    <row r="25" spans="1:11" ht="16.05" customHeight="1">
      <c r="A25" s="10" t="s">
        <v>37</v>
      </c>
      <c r="B25" s="11" t="s">
        <v>38</v>
      </c>
      <c r="C25" s="12">
        <v>242.9</v>
      </c>
      <c r="D25" s="12">
        <v>242.9</v>
      </c>
      <c r="E25" s="12">
        <v>0</v>
      </c>
      <c r="F25" s="12">
        <v>0</v>
      </c>
      <c r="G25" s="12">
        <v>0</v>
      </c>
      <c r="H25" s="14">
        <f t="shared" si="0"/>
        <v>242.9</v>
      </c>
      <c r="I25" s="14">
        <f t="shared" si="1"/>
        <v>0</v>
      </c>
      <c r="J25" s="31">
        <f t="shared" si="2"/>
        <v>0</v>
      </c>
      <c r="K25" s="13"/>
    </row>
    <row r="26" spans="1:11" s="16" customFormat="1" ht="17.399999999999999" customHeight="1">
      <c r="A26" s="24" t="s">
        <v>39</v>
      </c>
      <c r="B26" s="25" t="s">
        <v>40</v>
      </c>
      <c r="C26" s="26">
        <v>125</v>
      </c>
      <c r="D26" s="26">
        <v>125</v>
      </c>
      <c r="E26" s="26">
        <v>0</v>
      </c>
      <c r="F26" s="26">
        <v>0</v>
      </c>
      <c r="G26" s="26">
        <v>0</v>
      </c>
      <c r="H26" s="26">
        <f t="shared" si="0"/>
        <v>125</v>
      </c>
      <c r="I26" s="26">
        <f t="shared" si="1"/>
        <v>0</v>
      </c>
      <c r="J26" s="23">
        <f t="shared" si="2"/>
        <v>0</v>
      </c>
      <c r="K26" s="36"/>
    </row>
    <row r="27" spans="1:11" ht="16.8" customHeight="1">
      <c r="A27" s="10" t="s">
        <v>17</v>
      </c>
      <c r="B27" s="11" t="s">
        <v>18</v>
      </c>
      <c r="C27" s="12">
        <v>125</v>
      </c>
      <c r="D27" s="12">
        <v>125</v>
      </c>
      <c r="E27" s="12">
        <v>0</v>
      </c>
      <c r="F27" s="12">
        <v>0</v>
      </c>
      <c r="G27" s="12">
        <v>0</v>
      </c>
      <c r="H27" s="14">
        <f t="shared" si="0"/>
        <v>125</v>
      </c>
      <c r="I27" s="14">
        <f t="shared" si="1"/>
        <v>0</v>
      </c>
      <c r="J27" s="31">
        <f t="shared" si="2"/>
        <v>0</v>
      </c>
      <c r="K27" s="13"/>
    </row>
    <row r="28" spans="1:11" s="16" customFormat="1" ht="21.6" customHeight="1">
      <c r="A28" s="24" t="s">
        <v>41</v>
      </c>
      <c r="B28" s="25" t="s">
        <v>42</v>
      </c>
      <c r="C28" s="26">
        <v>17219.099999999999</v>
      </c>
      <c r="D28" s="26">
        <v>21834</v>
      </c>
      <c r="E28" s="26">
        <v>14418.653</v>
      </c>
      <c r="F28" s="26">
        <v>11160.53851</v>
      </c>
      <c r="G28" s="26">
        <v>0</v>
      </c>
      <c r="H28" s="26">
        <f t="shared" si="0"/>
        <v>10673.46149</v>
      </c>
      <c r="I28" s="26">
        <f t="shared" si="1"/>
        <v>3258.1144899999999</v>
      </c>
      <c r="J28" s="23">
        <f t="shared" si="2"/>
        <v>77.403475276088557</v>
      </c>
      <c r="K28" s="36"/>
    </row>
    <row r="29" spans="1:11" ht="16.8" customHeight="1">
      <c r="A29" s="10" t="s">
        <v>43</v>
      </c>
      <c r="B29" s="11" t="s">
        <v>44</v>
      </c>
      <c r="C29" s="12">
        <v>17219.099999999999</v>
      </c>
      <c r="D29" s="12">
        <v>21834</v>
      </c>
      <c r="E29" s="12">
        <v>14418.653</v>
      </c>
      <c r="F29" s="12">
        <v>11160.53851</v>
      </c>
      <c r="G29" s="12">
        <v>0</v>
      </c>
      <c r="H29" s="14">
        <f t="shared" si="0"/>
        <v>10673.46149</v>
      </c>
      <c r="I29" s="14">
        <f t="shared" si="1"/>
        <v>3258.1144899999999</v>
      </c>
      <c r="J29" s="31">
        <f t="shared" si="2"/>
        <v>77.403475276088557</v>
      </c>
      <c r="K29" s="13"/>
    </row>
    <row r="30" spans="1:11" s="16" customFormat="1" ht="33.6" customHeight="1">
      <c r="A30" s="24" t="s">
        <v>45</v>
      </c>
      <c r="B30" s="25" t="s">
        <v>46</v>
      </c>
      <c r="C30" s="26">
        <v>6378.8</v>
      </c>
      <c r="D30" s="26">
        <v>6514.6</v>
      </c>
      <c r="E30" s="26">
        <v>3245.7000000000003</v>
      </c>
      <c r="F30" s="26">
        <v>2961.1271900000002</v>
      </c>
      <c r="G30" s="26">
        <v>0</v>
      </c>
      <c r="H30" s="26">
        <f t="shared" si="0"/>
        <v>3553.4728100000002</v>
      </c>
      <c r="I30" s="26">
        <f t="shared" si="1"/>
        <v>284.57281000000012</v>
      </c>
      <c r="J30" s="23">
        <f t="shared" si="2"/>
        <v>91.232313214406744</v>
      </c>
      <c r="K30" s="36"/>
    </row>
    <row r="31" spans="1:11" ht="28.8" customHeight="1">
      <c r="A31" s="10" t="s">
        <v>43</v>
      </c>
      <c r="B31" s="11" t="s">
        <v>44</v>
      </c>
      <c r="C31" s="12">
        <v>6378.8</v>
      </c>
      <c r="D31" s="12">
        <v>6514.6</v>
      </c>
      <c r="E31" s="12">
        <v>3245.7000000000003</v>
      </c>
      <c r="F31" s="12">
        <v>2961.1271900000002</v>
      </c>
      <c r="G31" s="12">
        <v>0</v>
      </c>
      <c r="H31" s="14">
        <f t="shared" si="0"/>
        <v>3553.4728100000002</v>
      </c>
      <c r="I31" s="14">
        <f t="shared" si="1"/>
        <v>284.57281000000012</v>
      </c>
      <c r="J31" s="31">
        <f t="shared" si="2"/>
        <v>91.232313214406744</v>
      </c>
      <c r="K31" s="13"/>
    </row>
    <row r="32" spans="1:11" s="16" customFormat="1" ht="28.2" customHeight="1">
      <c r="A32" s="24" t="s">
        <v>47</v>
      </c>
      <c r="B32" s="25" t="s">
        <v>48</v>
      </c>
      <c r="C32" s="26">
        <v>210</v>
      </c>
      <c r="D32" s="26">
        <v>210</v>
      </c>
      <c r="E32" s="26">
        <v>0</v>
      </c>
      <c r="F32" s="26">
        <v>0</v>
      </c>
      <c r="G32" s="26">
        <v>0</v>
      </c>
      <c r="H32" s="26">
        <f t="shared" si="0"/>
        <v>210</v>
      </c>
      <c r="I32" s="26">
        <f t="shared" si="1"/>
        <v>0</v>
      </c>
      <c r="J32" s="28">
        <f t="shared" si="2"/>
        <v>0</v>
      </c>
      <c r="K32" s="36"/>
    </row>
    <row r="33" spans="1:11" ht="16.8" customHeight="1">
      <c r="A33" s="10" t="s">
        <v>17</v>
      </c>
      <c r="B33" s="11" t="s">
        <v>18</v>
      </c>
      <c r="C33" s="12">
        <v>80</v>
      </c>
      <c r="D33" s="12">
        <v>80</v>
      </c>
      <c r="E33" s="12">
        <v>0</v>
      </c>
      <c r="F33" s="12">
        <v>0</v>
      </c>
      <c r="G33" s="12">
        <v>0</v>
      </c>
      <c r="H33" s="14">
        <f t="shared" si="0"/>
        <v>80</v>
      </c>
      <c r="I33" s="14">
        <f t="shared" si="1"/>
        <v>0</v>
      </c>
      <c r="J33" s="31">
        <f t="shared" si="2"/>
        <v>0</v>
      </c>
      <c r="K33" s="13"/>
    </row>
    <row r="34" spans="1:11" ht="16.2" customHeight="1">
      <c r="A34" s="10" t="s">
        <v>49</v>
      </c>
      <c r="B34" s="11" t="s">
        <v>50</v>
      </c>
      <c r="C34" s="12">
        <v>130</v>
      </c>
      <c r="D34" s="12">
        <v>130</v>
      </c>
      <c r="E34" s="12">
        <v>0</v>
      </c>
      <c r="F34" s="12">
        <v>0</v>
      </c>
      <c r="G34" s="12">
        <v>0</v>
      </c>
      <c r="H34" s="14">
        <f t="shared" si="0"/>
        <v>130</v>
      </c>
      <c r="I34" s="14">
        <f t="shared" si="1"/>
        <v>0</v>
      </c>
      <c r="J34" s="31">
        <f t="shared" si="2"/>
        <v>0</v>
      </c>
      <c r="K34" s="13"/>
    </row>
    <row r="35" spans="1:11" s="16" customFormat="1" ht="30.6" customHeight="1">
      <c r="A35" s="24" t="s">
        <v>51</v>
      </c>
      <c r="B35" s="25" t="s">
        <v>52</v>
      </c>
      <c r="C35" s="26">
        <v>200</v>
      </c>
      <c r="D35" s="26">
        <v>200</v>
      </c>
      <c r="E35" s="26">
        <v>167</v>
      </c>
      <c r="F35" s="26">
        <v>167</v>
      </c>
      <c r="G35" s="26">
        <v>0</v>
      </c>
      <c r="H35" s="26">
        <f t="shared" si="0"/>
        <v>33</v>
      </c>
      <c r="I35" s="26">
        <f t="shared" si="1"/>
        <v>0</v>
      </c>
      <c r="J35" s="28">
        <f t="shared" si="2"/>
        <v>100</v>
      </c>
      <c r="K35" s="36"/>
    </row>
    <row r="36" spans="1:11" ht="17.399999999999999" customHeight="1">
      <c r="A36" s="10" t="s">
        <v>53</v>
      </c>
      <c r="B36" s="11" t="s">
        <v>54</v>
      </c>
      <c r="C36" s="12">
        <v>200</v>
      </c>
      <c r="D36" s="12">
        <v>200</v>
      </c>
      <c r="E36" s="12">
        <v>167</v>
      </c>
      <c r="F36" s="12">
        <v>167</v>
      </c>
      <c r="G36" s="12">
        <v>0</v>
      </c>
      <c r="H36" s="14">
        <f t="shared" si="0"/>
        <v>33</v>
      </c>
      <c r="I36" s="14">
        <f t="shared" si="1"/>
        <v>0</v>
      </c>
      <c r="J36" s="31">
        <f t="shared" si="2"/>
        <v>100</v>
      </c>
      <c r="K36" s="13"/>
    </row>
    <row r="37" spans="1:11" s="16" customFormat="1" ht="21" customHeight="1">
      <c r="A37" s="24" t="s">
        <v>55</v>
      </c>
      <c r="B37" s="25" t="s">
        <v>56</v>
      </c>
      <c r="C37" s="26">
        <v>50</v>
      </c>
      <c r="D37" s="26">
        <v>50</v>
      </c>
      <c r="E37" s="26">
        <v>0</v>
      </c>
      <c r="F37" s="26">
        <v>0</v>
      </c>
      <c r="G37" s="26">
        <v>0</v>
      </c>
      <c r="H37" s="26">
        <f t="shared" si="0"/>
        <v>50</v>
      </c>
      <c r="I37" s="26">
        <f t="shared" si="1"/>
        <v>0</v>
      </c>
      <c r="J37" s="23">
        <f t="shared" si="2"/>
        <v>0</v>
      </c>
      <c r="K37" s="36"/>
    </row>
    <row r="38" spans="1:11">
      <c r="A38" s="10" t="s">
        <v>13</v>
      </c>
      <c r="B38" s="11" t="s">
        <v>14</v>
      </c>
      <c r="C38" s="12">
        <v>40.984000000000002</v>
      </c>
      <c r="D38" s="12">
        <v>40.984000000000002</v>
      </c>
      <c r="E38" s="12">
        <v>0</v>
      </c>
      <c r="F38" s="12">
        <v>0</v>
      </c>
      <c r="G38" s="12">
        <v>0</v>
      </c>
      <c r="H38" s="14">
        <f t="shared" si="0"/>
        <v>40.984000000000002</v>
      </c>
      <c r="I38" s="14">
        <f t="shared" si="1"/>
        <v>0</v>
      </c>
      <c r="J38" s="31">
        <f t="shared" si="2"/>
        <v>0</v>
      </c>
      <c r="K38" s="13"/>
    </row>
    <row r="39" spans="1:11">
      <c r="A39" s="10" t="s">
        <v>15</v>
      </c>
      <c r="B39" s="11" t="s">
        <v>16</v>
      </c>
      <c r="C39" s="12">
        <v>9.016</v>
      </c>
      <c r="D39" s="12">
        <v>9.016</v>
      </c>
      <c r="E39" s="12">
        <v>0</v>
      </c>
      <c r="F39" s="12">
        <v>0</v>
      </c>
      <c r="G39" s="12">
        <v>0</v>
      </c>
      <c r="H39" s="14">
        <f t="shared" si="0"/>
        <v>9.016</v>
      </c>
      <c r="I39" s="14">
        <f t="shared" si="1"/>
        <v>0</v>
      </c>
      <c r="J39" s="31">
        <f t="shared" si="2"/>
        <v>0</v>
      </c>
      <c r="K39" s="13"/>
    </row>
    <row r="40" spans="1:11" s="16" customFormat="1" ht="28.2" customHeight="1">
      <c r="A40" s="24" t="s">
        <v>57</v>
      </c>
      <c r="B40" s="25" t="s">
        <v>58</v>
      </c>
      <c r="C40" s="26">
        <v>7018.2</v>
      </c>
      <c r="D40" s="26">
        <v>7118.2</v>
      </c>
      <c r="E40" s="26">
        <v>2467.4</v>
      </c>
      <c r="F40" s="26">
        <v>2467.4</v>
      </c>
      <c r="G40" s="26">
        <v>0</v>
      </c>
      <c r="H40" s="26">
        <f t="shared" si="0"/>
        <v>4650.7999999999993</v>
      </c>
      <c r="I40" s="26">
        <f t="shared" si="1"/>
        <v>0</v>
      </c>
      <c r="J40" s="28">
        <f t="shared" si="2"/>
        <v>100</v>
      </c>
      <c r="K40" s="36"/>
    </row>
    <row r="41" spans="1:11" ht="16.05" customHeight="1">
      <c r="A41" s="10" t="s">
        <v>17</v>
      </c>
      <c r="B41" s="11" t="s">
        <v>18</v>
      </c>
      <c r="C41" s="12">
        <v>250</v>
      </c>
      <c r="D41" s="12">
        <v>250</v>
      </c>
      <c r="E41" s="12">
        <v>98.4</v>
      </c>
      <c r="F41" s="12">
        <v>98.4</v>
      </c>
      <c r="G41" s="12">
        <v>0</v>
      </c>
      <c r="H41" s="14">
        <f t="shared" si="0"/>
        <v>151.6</v>
      </c>
      <c r="I41" s="14">
        <f t="shared" si="1"/>
        <v>0</v>
      </c>
      <c r="J41" s="31">
        <f t="shared" si="2"/>
        <v>100</v>
      </c>
      <c r="K41" s="13"/>
    </row>
    <row r="42" spans="1:11" ht="16.05" customHeight="1">
      <c r="A42" s="10" t="s">
        <v>19</v>
      </c>
      <c r="B42" s="11" t="s">
        <v>20</v>
      </c>
      <c r="C42" s="12">
        <v>330</v>
      </c>
      <c r="D42" s="12">
        <v>430</v>
      </c>
      <c r="E42" s="12">
        <v>42</v>
      </c>
      <c r="F42" s="12">
        <v>42</v>
      </c>
      <c r="G42" s="12">
        <v>0</v>
      </c>
      <c r="H42" s="14">
        <f t="shared" si="0"/>
        <v>388</v>
      </c>
      <c r="I42" s="14">
        <f t="shared" si="1"/>
        <v>0</v>
      </c>
      <c r="J42" s="31">
        <f t="shared" si="2"/>
        <v>100</v>
      </c>
      <c r="K42" s="13"/>
    </row>
    <row r="43" spans="1:11" ht="16.05" customHeight="1">
      <c r="A43" s="10" t="s">
        <v>53</v>
      </c>
      <c r="B43" s="11" t="s">
        <v>54</v>
      </c>
      <c r="C43" s="12">
        <v>6438.2</v>
      </c>
      <c r="D43" s="12">
        <v>6438.2</v>
      </c>
      <c r="E43" s="12">
        <v>2327</v>
      </c>
      <c r="F43" s="12">
        <v>2327</v>
      </c>
      <c r="G43" s="12">
        <v>0</v>
      </c>
      <c r="H43" s="14">
        <f t="shared" si="0"/>
        <v>4111.2</v>
      </c>
      <c r="I43" s="14">
        <f t="shared" si="1"/>
        <v>0</v>
      </c>
      <c r="J43" s="31">
        <f t="shared" si="2"/>
        <v>100</v>
      </c>
      <c r="K43" s="13"/>
    </row>
    <row r="44" spans="1:11" s="16" customFormat="1" ht="42.6" customHeight="1">
      <c r="A44" s="24" t="s">
        <v>59</v>
      </c>
      <c r="B44" s="25" t="s">
        <v>60</v>
      </c>
      <c r="C44" s="26">
        <v>0</v>
      </c>
      <c r="D44" s="26">
        <v>2420</v>
      </c>
      <c r="E44" s="26">
        <v>2420</v>
      </c>
      <c r="F44" s="26">
        <v>2339.95244</v>
      </c>
      <c r="G44" s="26">
        <v>0</v>
      </c>
      <c r="H44" s="26">
        <f t="shared" si="0"/>
        <v>80.047559999999976</v>
      </c>
      <c r="I44" s="26">
        <f t="shared" si="1"/>
        <v>80.047559999999976</v>
      </c>
      <c r="J44" s="23">
        <f t="shared" si="2"/>
        <v>96.692249586776853</v>
      </c>
      <c r="K44" s="36"/>
    </row>
    <row r="45" spans="1:11" ht="16.8" customHeight="1">
      <c r="A45" s="10" t="s">
        <v>43</v>
      </c>
      <c r="B45" s="11" t="s">
        <v>44</v>
      </c>
      <c r="C45" s="12">
        <v>0</v>
      </c>
      <c r="D45" s="12">
        <v>2420</v>
      </c>
      <c r="E45" s="12">
        <v>2420</v>
      </c>
      <c r="F45" s="12">
        <v>2339.95244</v>
      </c>
      <c r="G45" s="12">
        <v>0</v>
      </c>
      <c r="H45" s="14">
        <f t="shared" si="0"/>
        <v>80.047559999999976</v>
      </c>
      <c r="I45" s="14">
        <f t="shared" si="1"/>
        <v>80.047559999999976</v>
      </c>
      <c r="J45" s="31">
        <f t="shared" si="2"/>
        <v>96.692249586776853</v>
      </c>
      <c r="K45" s="13"/>
    </row>
    <row r="46" spans="1:11" s="16" customFormat="1" ht="19.2" customHeight="1">
      <c r="A46" s="24" t="s">
        <v>61</v>
      </c>
      <c r="B46" s="25" t="s">
        <v>62</v>
      </c>
      <c r="C46" s="26">
        <v>3712.91</v>
      </c>
      <c r="D46" s="26">
        <v>3784.8100000000004</v>
      </c>
      <c r="E46" s="26">
        <v>1077</v>
      </c>
      <c r="F46" s="26">
        <v>1076.85528</v>
      </c>
      <c r="G46" s="26">
        <v>0</v>
      </c>
      <c r="H46" s="26">
        <f t="shared" si="0"/>
        <v>2707.9547200000006</v>
      </c>
      <c r="I46" s="26">
        <f t="shared" si="1"/>
        <v>0.14472000000000662</v>
      </c>
      <c r="J46" s="28">
        <f t="shared" si="2"/>
        <v>99.986562674094699</v>
      </c>
      <c r="K46" s="36"/>
    </row>
    <row r="47" spans="1:11" ht="16.05" customHeight="1">
      <c r="A47" s="10" t="s">
        <v>17</v>
      </c>
      <c r="B47" s="11" t="s">
        <v>18</v>
      </c>
      <c r="C47" s="12">
        <v>384.5</v>
      </c>
      <c r="D47" s="12">
        <v>384.5</v>
      </c>
      <c r="E47" s="12">
        <v>98.600000000000009</v>
      </c>
      <c r="F47" s="12">
        <v>98.56</v>
      </c>
      <c r="G47" s="12">
        <v>0</v>
      </c>
      <c r="H47" s="14">
        <f t="shared" si="0"/>
        <v>285.94</v>
      </c>
      <c r="I47" s="14">
        <f t="shared" si="1"/>
        <v>4.0000000000006253E-2</v>
      </c>
      <c r="J47" s="31">
        <f t="shared" si="2"/>
        <v>99.959432048681535</v>
      </c>
      <c r="K47" s="13"/>
    </row>
    <row r="48" spans="1:11" ht="16.05" customHeight="1">
      <c r="A48" s="10" t="s">
        <v>19</v>
      </c>
      <c r="B48" s="11" t="s">
        <v>20</v>
      </c>
      <c r="C48" s="12">
        <v>1499.5</v>
      </c>
      <c r="D48" s="12">
        <v>1521.4</v>
      </c>
      <c r="E48" s="12">
        <v>230.3</v>
      </c>
      <c r="F48" s="12">
        <v>230.28883999999999</v>
      </c>
      <c r="G48" s="12">
        <v>0</v>
      </c>
      <c r="H48" s="14">
        <f t="shared" si="0"/>
        <v>1291.1111600000002</v>
      </c>
      <c r="I48" s="14">
        <f t="shared" si="1"/>
        <v>1.1160000000018044E-2</v>
      </c>
      <c r="J48" s="31">
        <f t="shared" si="2"/>
        <v>99.995154146765088</v>
      </c>
      <c r="K48" s="13"/>
    </row>
    <row r="49" spans="1:11" ht="16.05" customHeight="1">
      <c r="A49" s="10" t="s">
        <v>27</v>
      </c>
      <c r="B49" s="11" t="s">
        <v>28</v>
      </c>
      <c r="C49" s="12">
        <v>1828.91</v>
      </c>
      <c r="D49" s="12">
        <v>1828.91</v>
      </c>
      <c r="E49" s="12">
        <v>698.1</v>
      </c>
      <c r="F49" s="12">
        <v>698.00644</v>
      </c>
      <c r="G49" s="12">
        <v>0</v>
      </c>
      <c r="H49" s="14">
        <f t="shared" si="0"/>
        <v>1130.9035600000002</v>
      </c>
      <c r="I49" s="14">
        <f t="shared" si="1"/>
        <v>9.3560000000024957E-2</v>
      </c>
      <c r="J49" s="31">
        <f t="shared" si="2"/>
        <v>99.98659790860907</v>
      </c>
      <c r="K49" s="13"/>
    </row>
    <row r="50" spans="1:11" ht="16.05" customHeight="1">
      <c r="A50" s="10" t="s">
        <v>37</v>
      </c>
      <c r="B50" s="11" t="s">
        <v>38</v>
      </c>
      <c r="C50" s="12">
        <v>0</v>
      </c>
      <c r="D50" s="12">
        <v>50</v>
      </c>
      <c r="E50" s="12">
        <v>50</v>
      </c>
      <c r="F50" s="12">
        <v>50</v>
      </c>
      <c r="G50" s="12">
        <v>0</v>
      </c>
      <c r="H50" s="14">
        <f t="shared" si="0"/>
        <v>0</v>
      </c>
      <c r="I50" s="14">
        <f t="shared" si="1"/>
        <v>0</v>
      </c>
      <c r="J50" s="31">
        <f t="shared" si="2"/>
        <v>100</v>
      </c>
      <c r="K50" s="13"/>
    </row>
    <row r="51" spans="1:11" s="16" customFormat="1" ht="30" customHeight="1">
      <c r="A51" s="24" t="s">
        <v>63</v>
      </c>
      <c r="B51" s="25" t="s">
        <v>64</v>
      </c>
      <c r="C51" s="26">
        <v>1000</v>
      </c>
      <c r="D51" s="26">
        <v>1000</v>
      </c>
      <c r="E51" s="26">
        <v>0</v>
      </c>
      <c r="F51" s="26">
        <v>0</v>
      </c>
      <c r="G51" s="26">
        <v>0</v>
      </c>
      <c r="H51" s="26">
        <f t="shared" si="0"/>
        <v>1000</v>
      </c>
      <c r="I51" s="26">
        <f t="shared" si="1"/>
        <v>0</v>
      </c>
      <c r="J51" s="23">
        <f t="shared" si="2"/>
        <v>0</v>
      </c>
      <c r="K51" s="36"/>
    </row>
    <row r="52" spans="1:11" ht="16.05" customHeight="1">
      <c r="A52" s="10" t="s">
        <v>17</v>
      </c>
      <c r="B52" s="11" t="s">
        <v>18</v>
      </c>
      <c r="C52" s="12">
        <v>400</v>
      </c>
      <c r="D52" s="12">
        <v>400</v>
      </c>
      <c r="E52" s="12">
        <v>0</v>
      </c>
      <c r="F52" s="12">
        <v>0</v>
      </c>
      <c r="G52" s="12">
        <v>0</v>
      </c>
      <c r="H52" s="14">
        <f t="shared" si="0"/>
        <v>400</v>
      </c>
      <c r="I52" s="14">
        <f t="shared" si="1"/>
        <v>0</v>
      </c>
      <c r="J52" s="31">
        <f t="shared" si="2"/>
        <v>0</v>
      </c>
      <c r="K52" s="13"/>
    </row>
    <row r="53" spans="1:11" ht="16.05" customHeight="1">
      <c r="A53" s="10" t="s">
        <v>19</v>
      </c>
      <c r="B53" s="11" t="s">
        <v>20</v>
      </c>
      <c r="C53" s="12">
        <v>600</v>
      </c>
      <c r="D53" s="12">
        <v>600</v>
      </c>
      <c r="E53" s="12">
        <v>0</v>
      </c>
      <c r="F53" s="12">
        <v>0</v>
      </c>
      <c r="G53" s="12">
        <v>0</v>
      </c>
      <c r="H53" s="14">
        <f t="shared" si="0"/>
        <v>600</v>
      </c>
      <c r="I53" s="14">
        <f t="shared" si="1"/>
        <v>0</v>
      </c>
      <c r="J53" s="31">
        <f t="shared" si="2"/>
        <v>0</v>
      </c>
      <c r="K53" s="13"/>
    </row>
    <row r="54" spans="1:11" s="16" customFormat="1" ht="28.2" customHeight="1">
      <c r="A54" s="24" t="s">
        <v>65</v>
      </c>
      <c r="B54" s="25" t="s">
        <v>66</v>
      </c>
      <c r="C54" s="26">
        <v>10</v>
      </c>
      <c r="D54" s="26">
        <v>10</v>
      </c>
      <c r="E54" s="26">
        <v>10</v>
      </c>
      <c r="F54" s="26">
        <v>5</v>
      </c>
      <c r="G54" s="26">
        <v>0</v>
      </c>
      <c r="H54" s="26">
        <f t="shared" si="0"/>
        <v>5</v>
      </c>
      <c r="I54" s="26">
        <f t="shared" si="1"/>
        <v>5</v>
      </c>
      <c r="J54" s="28">
        <f t="shared" si="2"/>
        <v>50</v>
      </c>
      <c r="K54" s="36"/>
    </row>
    <row r="55" spans="1:11" ht="16.2" customHeight="1">
      <c r="A55" s="10" t="s">
        <v>35</v>
      </c>
      <c r="B55" s="11" t="s">
        <v>36</v>
      </c>
      <c r="C55" s="12">
        <v>10</v>
      </c>
      <c r="D55" s="12">
        <v>10</v>
      </c>
      <c r="E55" s="12">
        <v>10</v>
      </c>
      <c r="F55" s="12">
        <v>5</v>
      </c>
      <c r="G55" s="12">
        <v>0</v>
      </c>
      <c r="H55" s="14">
        <f t="shared" si="0"/>
        <v>5</v>
      </c>
      <c r="I55" s="14">
        <f t="shared" si="1"/>
        <v>5</v>
      </c>
      <c r="J55" s="31">
        <f t="shared" si="2"/>
        <v>50</v>
      </c>
      <c r="K55" s="13"/>
    </row>
    <row r="56" spans="1:11" s="16" customFormat="1" ht="21" customHeight="1">
      <c r="A56" s="24" t="s">
        <v>67</v>
      </c>
      <c r="B56" s="25" t="s">
        <v>68</v>
      </c>
      <c r="C56" s="26">
        <v>50</v>
      </c>
      <c r="D56" s="26">
        <v>50</v>
      </c>
      <c r="E56" s="26">
        <v>0</v>
      </c>
      <c r="F56" s="26">
        <v>0</v>
      </c>
      <c r="G56" s="26">
        <v>0</v>
      </c>
      <c r="H56" s="26">
        <f t="shared" si="0"/>
        <v>50</v>
      </c>
      <c r="I56" s="26">
        <f t="shared" si="1"/>
        <v>0</v>
      </c>
      <c r="J56" s="28">
        <f t="shared" si="2"/>
        <v>0</v>
      </c>
      <c r="K56" s="36"/>
    </row>
    <row r="57" spans="1:11" ht="16.2" customHeight="1">
      <c r="A57" s="10" t="s">
        <v>19</v>
      </c>
      <c r="B57" s="11" t="s">
        <v>20</v>
      </c>
      <c r="C57" s="12">
        <v>50</v>
      </c>
      <c r="D57" s="12">
        <v>50</v>
      </c>
      <c r="E57" s="12">
        <v>0</v>
      </c>
      <c r="F57" s="12">
        <v>0</v>
      </c>
      <c r="G57" s="12">
        <v>0</v>
      </c>
      <c r="H57" s="14">
        <f t="shared" si="0"/>
        <v>50</v>
      </c>
      <c r="I57" s="14">
        <f t="shared" si="1"/>
        <v>0</v>
      </c>
      <c r="J57" s="31">
        <f t="shared" si="2"/>
        <v>0</v>
      </c>
      <c r="K57" s="13"/>
    </row>
    <row r="58" spans="1:11" s="16" customFormat="1" ht="26.4">
      <c r="A58" s="24" t="s">
        <v>69</v>
      </c>
      <c r="B58" s="25" t="s">
        <v>70</v>
      </c>
      <c r="C58" s="26">
        <v>0</v>
      </c>
      <c r="D58" s="26">
        <v>150</v>
      </c>
      <c r="E58" s="26">
        <v>0</v>
      </c>
      <c r="F58" s="26">
        <v>0</v>
      </c>
      <c r="G58" s="26">
        <v>0</v>
      </c>
      <c r="H58" s="26">
        <f t="shared" si="0"/>
        <v>150</v>
      </c>
      <c r="I58" s="26">
        <f t="shared" si="1"/>
        <v>0</v>
      </c>
      <c r="J58" s="28">
        <f t="shared" si="2"/>
        <v>0</v>
      </c>
      <c r="K58" s="36"/>
    </row>
    <row r="59" spans="1:11" ht="16.8" customHeight="1">
      <c r="A59" s="10" t="s">
        <v>17</v>
      </c>
      <c r="B59" s="11" t="s">
        <v>18</v>
      </c>
      <c r="C59" s="12">
        <v>0</v>
      </c>
      <c r="D59" s="12">
        <v>150</v>
      </c>
      <c r="E59" s="12">
        <v>0</v>
      </c>
      <c r="F59" s="12">
        <v>0</v>
      </c>
      <c r="G59" s="12">
        <v>0</v>
      </c>
      <c r="H59" s="14">
        <f t="shared" si="0"/>
        <v>150</v>
      </c>
      <c r="I59" s="14">
        <f t="shared" si="1"/>
        <v>0</v>
      </c>
      <c r="J59" s="31">
        <f t="shared" si="2"/>
        <v>0</v>
      </c>
      <c r="K59" s="13"/>
    </row>
    <row r="60" spans="1:11" s="16" customFormat="1" ht="50.4" customHeight="1">
      <c r="A60" s="24" t="s">
        <v>71</v>
      </c>
      <c r="B60" s="25" t="s">
        <v>72</v>
      </c>
      <c r="C60" s="26">
        <v>0</v>
      </c>
      <c r="D60" s="26">
        <v>120</v>
      </c>
      <c r="E60" s="26">
        <v>0</v>
      </c>
      <c r="F60" s="26">
        <v>0</v>
      </c>
      <c r="G60" s="26">
        <v>0</v>
      </c>
      <c r="H60" s="26">
        <f t="shared" si="0"/>
        <v>120</v>
      </c>
      <c r="I60" s="26">
        <f t="shared" si="1"/>
        <v>0</v>
      </c>
      <c r="J60" s="28">
        <f t="shared" si="2"/>
        <v>0</v>
      </c>
      <c r="K60" s="36"/>
    </row>
    <row r="61" spans="1:11">
      <c r="A61" s="10" t="s">
        <v>19</v>
      </c>
      <c r="B61" s="11" t="s">
        <v>20</v>
      </c>
      <c r="C61" s="12">
        <v>0</v>
      </c>
      <c r="D61" s="12">
        <v>120</v>
      </c>
      <c r="E61" s="12">
        <v>0</v>
      </c>
      <c r="F61" s="12">
        <v>0</v>
      </c>
      <c r="G61" s="12">
        <v>0</v>
      </c>
      <c r="H61" s="14">
        <f t="shared" si="0"/>
        <v>120</v>
      </c>
      <c r="I61" s="14">
        <f t="shared" si="1"/>
        <v>0</v>
      </c>
      <c r="J61" s="31">
        <f t="shared" si="2"/>
        <v>0</v>
      </c>
      <c r="K61" s="13"/>
    </row>
    <row r="62" spans="1:11" s="16" customFormat="1" ht="24.6" customHeight="1">
      <c r="A62" s="24" t="s">
        <v>73</v>
      </c>
      <c r="B62" s="25" t="s">
        <v>74</v>
      </c>
      <c r="C62" s="26">
        <v>0</v>
      </c>
      <c r="D62" s="26">
        <v>550</v>
      </c>
      <c r="E62" s="26">
        <v>550</v>
      </c>
      <c r="F62" s="26">
        <v>490.57499999999999</v>
      </c>
      <c r="G62" s="26">
        <v>0</v>
      </c>
      <c r="H62" s="26">
        <f t="shared" si="0"/>
        <v>59.425000000000011</v>
      </c>
      <c r="I62" s="26">
        <f t="shared" si="1"/>
        <v>59.425000000000011</v>
      </c>
      <c r="J62" s="28">
        <f t="shared" si="2"/>
        <v>89.195454545454538</v>
      </c>
      <c r="K62" s="36"/>
    </row>
    <row r="63" spans="1:11" ht="16.8" customHeight="1">
      <c r="A63" s="10" t="s">
        <v>43</v>
      </c>
      <c r="B63" s="11" t="s">
        <v>44</v>
      </c>
      <c r="C63" s="12">
        <v>0</v>
      </c>
      <c r="D63" s="12">
        <v>550</v>
      </c>
      <c r="E63" s="12">
        <v>550</v>
      </c>
      <c r="F63" s="12">
        <v>490.57499999999999</v>
      </c>
      <c r="G63" s="12">
        <v>0</v>
      </c>
      <c r="H63" s="14">
        <f t="shared" si="0"/>
        <v>59.425000000000011</v>
      </c>
      <c r="I63" s="14">
        <f t="shared" si="1"/>
        <v>59.425000000000011</v>
      </c>
      <c r="J63" s="31">
        <f t="shared" si="2"/>
        <v>89.195454545454538</v>
      </c>
      <c r="K63" s="13"/>
    </row>
    <row r="64" spans="1:11" s="16" customFormat="1" ht="19.2" customHeight="1">
      <c r="A64" s="24" t="s">
        <v>75</v>
      </c>
      <c r="B64" s="25" t="s">
        <v>76</v>
      </c>
      <c r="C64" s="26">
        <v>92</v>
      </c>
      <c r="D64" s="26">
        <v>1497.7</v>
      </c>
      <c r="E64" s="26">
        <v>1497.7</v>
      </c>
      <c r="F64" s="26">
        <v>1497.7</v>
      </c>
      <c r="G64" s="26">
        <v>0</v>
      </c>
      <c r="H64" s="26">
        <f t="shared" si="0"/>
        <v>0</v>
      </c>
      <c r="I64" s="26">
        <f t="shared" si="1"/>
        <v>0</v>
      </c>
      <c r="J64" s="28">
        <f t="shared" si="2"/>
        <v>100</v>
      </c>
      <c r="K64" s="36"/>
    </row>
    <row r="65" spans="1:11" ht="16.2" customHeight="1">
      <c r="A65" s="10" t="s">
        <v>77</v>
      </c>
      <c r="B65" s="11" t="s">
        <v>78</v>
      </c>
      <c r="C65" s="12">
        <v>92</v>
      </c>
      <c r="D65" s="12">
        <v>513.71</v>
      </c>
      <c r="E65" s="12">
        <v>513.71</v>
      </c>
      <c r="F65" s="12">
        <v>513.71</v>
      </c>
      <c r="G65" s="12">
        <v>0</v>
      </c>
      <c r="H65" s="14">
        <f t="shared" si="0"/>
        <v>0</v>
      </c>
      <c r="I65" s="14">
        <f t="shared" si="1"/>
        <v>0</v>
      </c>
      <c r="J65" s="31">
        <f t="shared" si="2"/>
        <v>100</v>
      </c>
      <c r="K65" s="13"/>
    </row>
    <row r="66" spans="1:11" ht="16.2" customHeight="1">
      <c r="A66" s="10" t="s">
        <v>79</v>
      </c>
      <c r="B66" s="11" t="s">
        <v>80</v>
      </c>
      <c r="C66" s="12">
        <v>0</v>
      </c>
      <c r="D66" s="12">
        <v>983.99</v>
      </c>
      <c r="E66" s="12">
        <v>983.99</v>
      </c>
      <c r="F66" s="12">
        <v>983.99</v>
      </c>
      <c r="G66" s="12">
        <v>0</v>
      </c>
      <c r="H66" s="14">
        <f t="shared" si="0"/>
        <v>0</v>
      </c>
      <c r="I66" s="14">
        <f t="shared" si="1"/>
        <v>0</v>
      </c>
      <c r="J66" s="31">
        <f t="shared" si="2"/>
        <v>100</v>
      </c>
      <c r="K66" s="13"/>
    </row>
    <row r="67" spans="1:11" s="16" customFormat="1" ht="40.799999999999997" customHeight="1">
      <c r="A67" s="24" t="s">
        <v>81</v>
      </c>
      <c r="B67" s="25" t="s">
        <v>82</v>
      </c>
      <c r="C67" s="26">
        <v>15</v>
      </c>
      <c r="D67" s="26">
        <v>1507.5</v>
      </c>
      <c r="E67" s="26">
        <v>15</v>
      </c>
      <c r="F67" s="26">
        <v>15</v>
      </c>
      <c r="G67" s="26">
        <v>0</v>
      </c>
      <c r="H67" s="26">
        <f t="shared" si="0"/>
        <v>1492.5</v>
      </c>
      <c r="I67" s="26">
        <f t="shared" si="1"/>
        <v>0</v>
      </c>
      <c r="J67" s="28">
        <f t="shared" si="2"/>
        <v>100</v>
      </c>
      <c r="K67" s="36"/>
    </row>
    <row r="68" spans="1:11" ht="16.2" customHeight="1">
      <c r="A68" s="10" t="s">
        <v>77</v>
      </c>
      <c r="B68" s="11" t="s">
        <v>78</v>
      </c>
      <c r="C68" s="12">
        <v>15</v>
      </c>
      <c r="D68" s="12">
        <v>1307.5</v>
      </c>
      <c r="E68" s="12">
        <v>15</v>
      </c>
      <c r="F68" s="12">
        <v>15</v>
      </c>
      <c r="G68" s="12">
        <v>0</v>
      </c>
      <c r="H68" s="14">
        <f t="shared" si="0"/>
        <v>1292.5</v>
      </c>
      <c r="I68" s="14">
        <f t="shared" si="1"/>
        <v>0</v>
      </c>
      <c r="J68" s="31">
        <f t="shared" si="2"/>
        <v>100</v>
      </c>
      <c r="K68" s="13"/>
    </row>
    <row r="69" spans="1:11" ht="16.2" customHeight="1">
      <c r="A69" s="10" t="s">
        <v>79</v>
      </c>
      <c r="B69" s="11" t="s">
        <v>80</v>
      </c>
      <c r="C69" s="12">
        <v>0</v>
      </c>
      <c r="D69" s="12">
        <v>200</v>
      </c>
      <c r="E69" s="12">
        <v>0</v>
      </c>
      <c r="F69" s="12">
        <v>0</v>
      </c>
      <c r="G69" s="12">
        <v>0</v>
      </c>
      <c r="H69" s="14">
        <f t="shared" si="0"/>
        <v>200</v>
      </c>
      <c r="I69" s="14">
        <f t="shared" si="1"/>
        <v>0</v>
      </c>
      <c r="J69" s="31">
        <f t="shared" si="2"/>
        <v>0</v>
      </c>
      <c r="K69" s="13"/>
    </row>
    <row r="70" spans="1:11" s="16" customFormat="1" ht="28.8" customHeight="1">
      <c r="A70" s="51" t="s">
        <v>83</v>
      </c>
      <c r="B70" s="50" t="s">
        <v>84</v>
      </c>
      <c r="C70" s="49">
        <v>139497.60000000003</v>
      </c>
      <c r="D70" s="49">
        <v>137292.60000000003</v>
      </c>
      <c r="E70" s="49">
        <v>86891.300000000017</v>
      </c>
      <c r="F70" s="49">
        <v>83140.450039999982</v>
      </c>
      <c r="G70" s="49">
        <v>188.58</v>
      </c>
      <c r="H70" s="49">
        <f t="shared" si="0"/>
        <v>54152.149960000053</v>
      </c>
      <c r="I70" s="49">
        <f t="shared" si="1"/>
        <v>3750.8499600000359</v>
      </c>
      <c r="J70" s="48">
        <f t="shared" si="2"/>
        <v>95.683284793759512</v>
      </c>
      <c r="K70" s="36"/>
    </row>
    <row r="71" spans="1:11" s="16" customFormat="1" ht="29.4" customHeight="1">
      <c r="A71" s="24" t="s">
        <v>85</v>
      </c>
      <c r="B71" s="25" t="s">
        <v>86</v>
      </c>
      <c r="C71" s="26">
        <v>3089.5</v>
      </c>
      <c r="D71" s="26">
        <v>3089.5</v>
      </c>
      <c r="E71" s="26">
        <v>868.40000000000009</v>
      </c>
      <c r="F71" s="26">
        <v>868.07729000000006</v>
      </c>
      <c r="G71" s="26">
        <v>0</v>
      </c>
      <c r="H71" s="26">
        <f t="shared" si="0"/>
        <v>2221.4227099999998</v>
      </c>
      <c r="I71" s="26">
        <f t="shared" si="1"/>
        <v>0.32271000000002914</v>
      </c>
      <c r="J71" s="23">
        <f t="shared" si="2"/>
        <v>99.962838553661896</v>
      </c>
      <c r="K71" s="36"/>
    </row>
    <row r="72" spans="1:11" ht="16.05" customHeight="1">
      <c r="A72" s="10" t="s">
        <v>13</v>
      </c>
      <c r="B72" s="11" t="s">
        <v>14</v>
      </c>
      <c r="C72" s="12">
        <v>2413.2000000000003</v>
      </c>
      <c r="D72" s="12">
        <v>2413.2000000000003</v>
      </c>
      <c r="E72" s="12">
        <v>650.20000000000005</v>
      </c>
      <c r="F72" s="12">
        <v>650.12050999999997</v>
      </c>
      <c r="G72" s="12">
        <v>0</v>
      </c>
      <c r="H72" s="14">
        <f t="shared" si="0"/>
        <v>1763.0794900000003</v>
      </c>
      <c r="I72" s="14">
        <f t="shared" si="1"/>
        <v>7.9490000000077998E-2</v>
      </c>
      <c r="J72" s="31">
        <f t="shared" si="2"/>
        <v>99.987774530913555</v>
      </c>
      <c r="K72" s="13"/>
    </row>
    <row r="73" spans="1:11" ht="16.05" customHeight="1">
      <c r="A73" s="10" t="s">
        <v>15</v>
      </c>
      <c r="B73" s="11" t="s">
        <v>16</v>
      </c>
      <c r="C73" s="12">
        <v>530.9</v>
      </c>
      <c r="D73" s="12">
        <v>530.9</v>
      </c>
      <c r="E73" s="12">
        <v>149.5</v>
      </c>
      <c r="F73" s="12">
        <v>149.49021999999999</v>
      </c>
      <c r="G73" s="12">
        <v>0</v>
      </c>
      <c r="H73" s="14">
        <f t="shared" si="0"/>
        <v>381.40977999999996</v>
      </c>
      <c r="I73" s="14">
        <f t="shared" si="1"/>
        <v>9.7800000000063392E-3</v>
      </c>
      <c r="J73" s="31">
        <f t="shared" si="2"/>
        <v>99.993458193979933</v>
      </c>
      <c r="K73" s="13"/>
    </row>
    <row r="74" spans="1:11" ht="16.05" customHeight="1">
      <c r="A74" s="10" t="s">
        <v>17</v>
      </c>
      <c r="B74" s="11" t="s">
        <v>18</v>
      </c>
      <c r="C74" s="12">
        <v>20</v>
      </c>
      <c r="D74" s="12">
        <v>20</v>
      </c>
      <c r="E74" s="12">
        <v>0</v>
      </c>
      <c r="F74" s="12">
        <v>0</v>
      </c>
      <c r="G74" s="12">
        <v>0</v>
      </c>
      <c r="H74" s="14">
        <f t="shared" si="0"/>
        <v>20</v>
      </c>
      <c r="I74" s="14">
        <f t="shared" si="1"/>
        <v>0</v>
      </c>
      <c r="J74" s="31">
        <f t="shared" si="2"/>
        <v>0</v>
      </c>
      <c r="K74" s="13"/>
    </row>
    <row r="75" spans="1:11" ht="16.05" customHeight="1">
      <c r="A75" s="10" t="s">
        <v>19</v>
      </c>
      <c r="B75" s="11" t="s">
        <v>20</v>
      </c>
      <c r="C75" s="12">
        <v>10</v>
      </c>
      <c r="D75" s="12">
        <v>10</v>
      </c>
      <c r="E75" s="12">
        <v>0.6</v>
      </c>
      <c r="F75" s="12">
        <v>0.53400000000000003</v>
      </c>
      <c r="G75" s="12">
        <v>0</v>
      </c>
      <c r="H75" s="14">
        <f t="shared" ref="H75:H138" si="3">D75-F75</f>
        <v>9.4659999999999993</v>
      </c>
      <c r="I75" s="14">
        <f t="shared" ref="I75:I138" si="4">E75-F75</f>
        <v>6.5999999999999948E-2</v>
      </c>
      <c r="J75" s="31">
        <f t="shared" ref="J75:J138" si="5">IF(E75=0,0,(F75/E75)*100)</f>
        <v>89.000000000000014</v>
      </c>
      <c r="K75" s="13"/>
    </row>
    <row r="76" spans="1:11" ht="16.05" customHeight="1">
      <c r="A76" s="10" t="s">
        <v>21</v>
      </c>
      <c r="B76" s="11" t="s">
        <v>22</v>
      </c>
      <c r="C76" s="12">
        <v>5</v>
      </c>
      <c r="D76" s="12">
        <v>5</v>
      </c>
      <c r="E76" s="12">
        <v>0</v>
      </c>
      <c r="F76" s="12">
        <v>0</v>
      </c>
      <c r="G76" s="12">
        <v>0</v>
      </c>
      <c r="H76" s="14">
        <f t="shared" si="3"/>
        <v>5</v>
      </c>
      <c r="I76" s="14">
        <f t="shared" si="4"/>
        <v>0</v>
      </c>
      <c r="J76" s="31">
        <f t="shared" si="5"/>
        <v>0</v>
      </c>
      <c r="K76" s="13"/>
    </row>
    <row r="77" spans="1:11" ht="16.05" customHeight="1">
      <c r="A77" s="10" t="s">
        <v>23</v>
      </c>
      <c r="B77" s="11" t="s">
        <v>24</v>
      </c>
      <c r="C77" s="12">
        <v>100</v>
      </c>
      <c r="D77" s="12">
        <v>100</v>
      </c>
      <c r="E77" s="12">
        <v>62</v>
      </c>
      <c r="F77" s="12">
        <v>61.999989999999997</v>
      </c>
      <c r="G77" s="12">
        <v>0</v>
      </c>
      <c r="H77" s="14">
        <f t="shared" si="3"/>
        <v>38.000010000000003</v>
      </c>
      <c r="I77" s="14">
        <f t="shared" si="4"/>
        <v>1.0000000003174137E-5</v>
      </c>
      <c r="J77" s="31">
        <f t="shared" si="5"/>
        <v>99.999983870967739</v>
      </c>
      <c r="K77" s="13"/>
    </row>
    <row r="78" spans="1:11" ht="16.05" customHeight="1">
      <c r="A78" s="10" t="s">
        <v>25</v>
      </c>
      <c r="B78" s="11" t="s">
        <v>26</v>
      </c>
      <c r="C78" s="12">
        <v>0.70000000000000007</v>
      </c>
      <c r="D78" s="12">
        <v>0.70000000000000007</v>
      </c>
      <c r="E78" s="12">
        <v>0.2</v>
      </c>
      <c r="F78" s="12">
        <v>0.1482</v>
      </c>
      <c r="G78" s="12">
        <v>0</v>
      </c>
      <c r="H78" s="14">
        <f t="shared" si="3"/>
        <v>0.55180000000000007</v>
      </c>
      <c r="I78" s="14">
        <f t="shared" si="4"/>
        <v>5.1800000000000013E-2</v>
      </c>
      <c r="J78" s="31">
        <f t="shared" si="5"/>
        <v>74.099999999999994</v>
      </c>
      <c r="K78" s="13"/>
    </row>
    <row r="79" spans="1:11" ht="16.05" customHeight="1">
      <c r="A79" s="10" t="s">
        <v>27</v>
      </c>
      <c r="B79" s="11" t="s">
        <v>28</v>
      </c>
      <c r="C79" s="12">
        <v>8.5</v>
      </c>
      <c r="D79" s="12">
        <v>8.5</v>
      </c>
      <c r="E79" s="12">
        <v>5.8</v>
      </c>
      <c r="F79" s="12">
        <v>5.7379100000000003</v>
      </c>
      <c r="G79" s="12">
        <v>0</v>
      </c>
      <c r="H79" s="14">
        <f t="shared" si="3"/>
        <v>2.7620899999999997</v>
      </c>
      <c r="I79" s="14">
        <f t="shared" si="4"/>
        <v>6.2089999999999534E-2</v>
      </c>
      <c r="J79" s="31">
        <f t="shared" si="5"/>
        <v>98.929482758620708</v>
      </c>
      <c r="K79" s="13"/>
    </row>
    <row r="80" spans="1:11" ht="16.05" customHeight="1">
      <c r="A80" s="10" t="s">
        <v>31</v>
      </c>
      <c r="B80" s="11" t="s">
        <v>32</v>
      </c>
      <c r="C80" s="12">
        <v>1.2</v>
      </c>
      <c r="D80" s="12">
        <v>1.2</v>
      </c>
      <c r="E80" s="12">
        <v>0.1</v>
      </c>
      <c r="F80" s="12">
        <v>4.6460000000000001E-2</v>
      </c>
      <c r="G80" s="12">
        <v>0</v>
      </c>
      <c r="H80" s="14">
        <f t="shared" si="3"/>
        <v>1.15354</v>
      </c>
      <c r="I80" s="14">
        <f t="shared" si="4"/>
        <v>5.3540000000000004E-2</v>
      </c>
      <c r="J80" s="31">
        <f t="shared" si="5"/>
        <v>46.46</v>
      </c>
      <c r="K80" s="13"/>
    </row>
    <row r="81" spans="1:11" s="16" customFormat="1" ht="19.8" customHeight="1">
      <c r="A81" s="24" t="s">
        <v>87</v>
      </c>
      <c r="B81" s="25" t="s">
        <v>88</v>
      </c>
      <c r="C81" s="26">
        <v>27047.599999999999</v>
      </c>
      <c r="D81" s="26">
        <v>28287.599999999999</v>
      </c>
      <c r="E81" s="26">
        <v>13256.8</v>
      </c>
      <c r="F81" s="26">
        <v>13235.129410000001</v>
      </c>
      <c r="G81" s="26">
        <v>0</v>
      </c>
      <c r="H81" s="26">
        <f t="shared" si="3"/>
        <v>15052.470589999997</v>
      </c>
      <c r="I81" s="26">
        <f t="shared" si="4"/>
        <v>21.670589999997901</v>
      </c>
      <c r="J81" s="23">
        <f t="shared" si="5"/>
        <v>99.836532270231132</v>
      </c>
      <c r="K81" s="36"/>
    </row>
    <row r="82" spans="1:11" ht="16.05" customHeight="1">
      <c r="A82" s="10" t="s">
        <v>13</v>
      </c>
      <c r="B82" s="11" t="s">
        <v>14</v>
      </c>
      <c r="C82" s="12">
        <v>15851.9</v>
      </c>
      <c r="D82" s="12">
        <v>16864.3</v>
      </c>
      <c r="E82" s="12">
        <v>7883</v>
      </c>
      <c r="F82" s="12">
        <v>7871.8800999999994</v>
      </c>
      <c r="G82" s="12">
        <v>0</v>
      </c>
      <c r="H82" s="14">
        <f t="shared" si="3"/>
        <v>8992.4199000000008</v>
      </c>
      <c r="I82" s="14">
        <f t="shared" si="4"/>
        <v>11.119900000000598</v>
      </c>
      <c r="J82" s="31">
        <f t="shared" si="5"/>
        <v>99.858938221489268</v>
      </c>
      <c r="K82" s="13"/>
    </row>
    <row r="83" spans="1:11" ht="16.05" customHeight="1">
      <c r="A83" s="10" t="s">
        <v>15</v>
      </c>
      <c r="B83" s="11" t="s">
        <v>16</v>
      </c>
      <c r="C83" s="12">
        <v>3554.6</v>
      </c>
      <c r="D83" s="12">
        <v>3782.2000000000003</v>
      </c>
      <c r="E83" s="12">
        <v>1790.7</v>
      </c>
      <c r="F83" s="12">
        <v>1788.2553300000002</v>
      </c>
      <c r="G83" s="12">
        <v>0</v>
      </c>
      <c r="H83" s="14">
        <f t="shared" si="3"/>
        <v>1993.9446700000001</v>
      </c>
      <c r="I83" s="14">
        <f t="shared" si="4"/>
        <v>2.44466999999986</v>
      </c>
      <c r="J83" s="31">
        <f t="shared" si="5"/>
        <v>99.863479644831642</v>
      </c>
      <c r="K83" s="13"/>
    </row>
    <row r="84" spans="1:11" ht="16.05" customHeight="1">
      <c r="A84" s="10" t="s">
        <v>17</v>
      </c>
      <c r="B84" s="11" t="s">
        <v>18</v>
      </c>
      <c r="C84" s="12">
        <v>500</v>
      </c>
      <c r="D84" s="12">
        <v>500</v>
      </c>
      <c r="E84" s="12">
        <v>322.40000000000003</v>
      </c>
      <c r="F84" s="12">
        <v>322.33776</v>
      </c>
      <c r="G84" s="12">
        <v>0</v>
      </c>
      <c r="H84" s="14">
        <f t="shared" si="3"/>
        <v>177.66224</v>
      </c>
      <c r="I84" s="14">
        <f t="shared" si="4"/>
        <v>6.2240000000031159E-2</v>
      </c>
      <c r="J84" s="31">
        <f t="shared" si="5"/>
        <v>99.98069478908188</v>
      </c>
      <c r="K84" s="13"/>
    </row>
    <row r="85" spans="1:11" ht="16.05" customHeight="1">
      <c r="A85" s="10" t="s">
        <v>49</v>
      </c>
      <c r="B85" s="11" t="s">
        <v>50</v>
      </c>
      <c r="C85" s="12">
        <v>1000</v>
      </c>
      <c r="D85" s="12">
        <v>1000</v>
      </c>
      <c r="E85" s="12">
        <v>264.39999999999998</v>
      </c>
      <c r="F85" s="12">
        <v>257.73124000000001</v>
      </c>
      <c r="G85" s="12">
        <v>0</v>
      </c>
      <c r="H85" s="14">
        <f t="shared" si="3"/>
        <v>742.26875999999993</v>
      </c>
      <c r="I85" s="14">
        <f t="shared" si="4"/>
        <v>6.6687599999999634</v>
      </c>
      <c r="J85" s="31">
        <f t="shared" si="5"/>
        <v>97.477776096823007</v>
      </c>
      <c r="K85" s="13"/>
    </row>
    <row r="86" spans="1:11" ht="16.05" customHeight="1">
      <c r="A86" s="10" t="s">
        <v>19</v>
      </c>
      <c r="B86" s="11" t="s">
        <v>20</v>
      </c>
      <c r="C86" s="12">
        <v>500</v>
      </c>
      <c r="D86" s="12">
        <v>500</v>
      </c>
      <c r="E86" s="12">
        <v>291.2</v>
      </c>
      <c r="F86" s="12">
        <v>291.03100000000001</v>
      </c>
      <c r="G86" s="12">
        <v>0</v>
      </c>
      <c r="H86" s="14">
        <f t="shared" si="3"/>
        <v>208.96899999999999</v>
      </c>
      <c r="I86" s="14">
        <f t="shared" si="4"/>
        <v>0.16899999999998272</v>
      </c>
      <c r="J86" s="31">
        <f t="shared" si="5"/>
        <v>99.941964285714292</v>
      </c>
      <c r="K86" s="13"/>
    </row>
    <row r="87" spans="1:11" ht="16.05" customHeight="1">
      <c r="A87" s="10" t="s">
        <v>23</v>
      </c>
      <c r="B87" s="11" t="s">
        <v>24</v>
      </c>
      <c r="C87" s="12">
        <v>4659</v>
      </c>
      <c r="D87" s="12">
        <v>4589</v>
      </c>
      <c r="E87" s="12">
        <v>2205.3000000000002</v>
      </c>
      <c r="F87" s="12">
        <v>2205.27828</v>
      </c>
      <c r="G87" s="12">
        <v>0</v>
      </c>
      <c r="H87" s="14">
        <f t="shared" si="3"/>
        <v>2383.72172</v>
      </c>
      <c r="I87" s="14">
        <f t="shared" si="4"/>
        <v>2.1720000000186701E-2</v>
      </c>
      <c r="J87" s="31">
        <f t="shared" si="5"/>
        <v>99.999015099986394</v>
      </c>
      <c r="K87" s="13"/>
    </row>
    <row r="88" spans="1:11" ht="16.05" customHeight="1">
      <c r="A88" s="10" t="s">
        <v>25</v>
      </c>
      <c r="B88" s="11" t="s">
        <v>26</v>
      </c>
      <c r="C88" s="12">
        <v>100</v>
      </c>
      <c r="D88" s="12">
        <v>100</v>
      </c>
      <c r="E88" s="12">
        <v>34</v>
      </c>
      <c r="F88" s="12">
        <v>33.098910000000004</v>
      </c>
      <c r="G88" s="12">
        <v>0</v>
      </c>
      <c r="H88" s="14">
        <f t="shared" si="3"/>
        <v>66.901089999999996</v>
      </c>
      <c r="I88" s="14">
        <f t="shared" si="4"/>
        <v>0.90108999999999639</v>
      </c>
      <c r="J88" s="31">
        <f t="shared" si="5"/>
        <v>97.34973529411765</v>
      </c>
      <c r="K88" s="13"/>
    </row>
    <row r="89" spans="1:11" ht="16.05" customHeight="1">
      <c r="A89" s="10" t="s">
        <v>27</v>
      </c>
      <c r="B89" s="11" t="s">
        <v>28</v>
      </c>
      <c r="C89" s="12">
        <v>847.1</v>
      </c>
      <c r="D89" s="12">
        <v>917.1</v>
      </c>
      <c r="E89" s="12">
        <v>454</v>
      </c>
      <c r="F89" s="12">
        <v>453.98396000000002</v>
      </c>
      <c r="G89" s="12">
        <v>0</v>
      </c>
      <c r="H89" s="14">
        <f t="shared" si="3"/>
        <v>463.11604</v>
      </c>
      <c r="I89" s="14">
        <f t="shared" si="4"/>
        <v>1.6039999999975407E-2</v>
      </c>
      <c r="J89" s="31">
        <f t="shared" si="5"/>
        <v>99.996466960352421</v>
      </c>
      <c r="K89" s="13"/>
    </row>
    <row r="90" spans="1:11" ht="16.05" customHeight="1">
      <c r="A90" s="10" t="s">
        <v>31</v>
      </c>
      <c r="B90" s="11" t="s">
        <v>32</v>
      </c>
      <c r="C90" s="12">
        <v>35</v>
      </c>
      <c r="D90" s="12">
        <v>35</v>
      </c>
      <c r="E90" s="12">
        <v>11.8</v>
      </c>
      <c r="F90" s="12">
        <v>11.532830000000001</v>
      </c>
      <c r="G90" s="12">
        <v>0</v>
      </c>
      <c r="H90" s="14">
        <f t="shared" si="3"/>
        <v>23.467169999999999</v>
      </c>
      <c r="I90" s="14">
        <f t="shared" si="4"/>
        <v>0.26717000000000013</v>
      </c>
      <c r="J90" s="31">
        <f t="shared" si="5"/>
        <v>97.735847457627116</v>
      </c>
      <c r="K90" s="13"/>
    </row>
    <row r="91" spans="1:11" s="16" customFormat="1" ht="30" customHeight="1">
      <c r="A91" s="24" t="s">
        <v>89</v>
      </c>
      <c r="B91" s="25" t="s">
        <v>90</v>
      </c>
      <c r="C91" s="26">
        <v>36228.5</v>
      </c>
      <c r="D91" s="26">
        <v>36486.899999999994</v>
      </c>
      <c r="E91" s="26">
        <v>20322.45</v>
      </c>
      <c r="F91" s="26">
        <v>20111.755789999996</v>
      </c>
      <c r="G91" s="26">
        <v>143.92000000000002</v>
      </c>
      <c r="H91" s="26">
        <f t="shared" si="3"/>
        <v>16375.144209999999</v>
      </c>
      <c r="I91" s="26">
        <f t="shared" si="4"/>
        <v>210.69421000000511</v>
      </c>
      <c r="J91" s="23">
        <f t="shared" si="5"/>
        <v>98.9632440478387</v>
      </c>
      <c r="K91" s="36"/>
    </row>
    <row r="92" spans="1:11" ht="16.05" customHeight="1">
      <c r="A92" s="10" t="s">
        <v>13</v>
      </c>
      <c r="B92" s="11" t="s">
        <v>14</v>
      </c>
      <c r="C92" s="12">
        <v>13078.1</v>
      </c>
      <c r="D92" s="12">
        <v>13078.1</v>
      </c>
      <c r="E92" s="12">
        <v>6180.2</v>
      </c>
      <c r="F92" s="12">
        <v>6140.1966400000001</v>
      </c>
      <c r="G92" s="12">
        <v>0</v>
      </c>
      <c r="H92" s="14">
        <f t="shared" si="3"/>
        <v>6937.9033600000002</v>
      </c>
      <c r="I92" s="14">
        <f t="shared" si="4"/>
        <v>40.003359999999702</v>
      </c>
      <c r="J92" s="31">
        <f t="shared" si="5"/>
        <v>99.352717387786811</v>
      </c>
      <c r="K92" s="13"/>
    </row>
    <row r="93" spans="1:11" ht="16.05" customHeight="1">
      <c r="A93" s="10" t="s">
        <v>15</v>
      </c>
      <c r="B93" s="11" t="s">
        <v>16</v>
      </c>
      <c r="C93" s="12">
        <v>2941.6</v>
      </c>
      <c r="D93" s="12">
        <v>2941.6</v>
      </c>
      <c r="E93" s="12">
        <v>1470.7</v>
      </c>
      <c r="F93" s="12">
        <v>1450.6120000000001</v>
      </c>
      <c r="G93" s="12">
        <v>0</v>
      </c>
      <c r="H93" s="14">
        <f t="shared" si="3"/>
        <v>1490.9879999999998</v>
      </c>
      <c r="I93" s="14">
        <f t="shared" si="4"/>
        <v>20.087999999999965</v>
      </c>
      <c r="J93" s="31">
        <f t="shared" si="5"/>
        <v>98.634119806894688</v>
      </c>
      <c r="K93" s="13"/>
    </row>
    <row r="94" spans="1:11" ht="16.05" customHeight="1">
      <c r="A94" s="10" t="s">
        <v>17</v>
      </c>
      <c r="B94" s="11" t="s">
        <v>18</v>
      </c>
      <c r="C94" s="12">
        <v>1676.8</v>
      </c>
      <c r="D94" s="12">
        <v>1630.4760000000001</v>
      </c>
      <c r="E94" s="12">
        <v>1463.6100000000001</v>
      </c>
      <c r="F94" s="12">
        <v>1318.8195500000002</v>
      </c>
      <c r="G94" s="12">
        <v>143.92000000000002</v>
      </c>
      <c r="H94" s="14">
        <f t="shared" si="3"/>
        <v>311.65644999999995</v>
      </c>
      <c r="I94" s="14">
        <f t="shared" si="4"/>
        <v>144.79044999999996</v>
      </c>
      <c r="J94" s="31">
        <f t="shared" si="5"/>
        <v>90.107306591236735</v>
      </c>
      <c r="K94" s="13"/>
    </row>
    <row r="95" spans="1:11" ht="16.05" customHeight="1">
      <c r="A95" s="10" t="s">
        <v>49</v>
      </c>
      <c r="B95" s="11" t="s">
        <v>50</v>
      </c>
      <c r="C95" s="12">
        <v>907</v>
      </c>
      <c r="D95" s="12">
        <v>907</v>
      </c>
      <c r="E95" s="12">
        <v>261.45</v>
      </c>
      <c r="F95" s="12">
        <v>260.17398000000003</v>
      </c>
      <c r="G95" s="12">
        <v>0</v>
      </c>
      <c r="H95" s="14">
        <f t="shared" si="3"/>
        <v>646.82601999999997</v>
      </c>
      <c r="I95" s="14">
        <f t="shared" si="4"/>
        <v>1.27601999999996</v>
      </c>
      <c r="J95" s="31">
        <f t="shared" si="5"/>
        <v>99.511944922547343</v>
      </c>
      <c r="K95" s="13"/>
    </row>
    <row r="96" spans="1:11" ht="16.05" customHeight="1">
      <c r="A96" s="10" t="s">
        <v>19</v>
      </c>
      <c r="B96" s="11" t="s">
        <v>20</v>
      </c>
      <c r="C96" s="12">
        <v>1000</v>
      </c>
      <c r="D96" s="12">
        <v>1084.7239999999999</v>
      </c>
      <c r="E96" s="12">
        <v>523.79</v>
      </c>
      <c r="F96" s="12">
        <v>523.78782000000001</v>
      </c>
      <c r="G96" s="12">
        <v>0</v>
      </c>
      <c r="H96" s="14">
        <f t="shared" si="3"/>
        <v>560.93617999999992</v>
      </c>
      <c r="I96" s="14">
        <f t="shared" si="4"/>
        <v>2.1799999999529973E-3</v>
      </c>
      <c r="J96" s="31">
        <f t="shared" si="5"/>
        <v>99.999583802669008</v>
      </c>
      <c r="K96" s="13"/>
    </row>
    <row r="97" spans="1:11" ht="16.05" customHeight="1">
      <c r="A97" s="10" t="s">
        <v>21</v>
      </c>
      <c r="B97" s="11" t="s">
        <v>22</v>
      </c>
      <c r="C97" s="12">
        <v>0</v>
      </c>
      <c r="D97" s="12">
        <v>50</v>
      </c>
      <c r="E97" s="12">
        <v>35.6</v>
      </c>
      <c r="F97" s="12">
        <v>35.508879999999998</v>
      </c>
      <c r="G97" s="12">
        <v>0</v>
      </c>
      <c r="H97" s="14">
        <f t="shared" si="3"/>
        <v>14.491120000000002</v>
      </c>
      <c r="I97" s="14">
        <f t="shared" si="4"/>
        <v>9.1120000000003643E-2</v>
      </c>
      <c r="J97" s="31">
        <f t="shared" si="5"/>
        <v>99.744044943820214</v>
      </c>
      <c r="K97" s="13"/>
    </row>
    <row r="98" spans="1:11" ht="16.05" customHeight="1">
      <c r="A98" s="10" t="s">
        <v>23</v>
      </c>
      <c r="B98" s="11" t="s">
        <v>24</v>
      </c>
      <c r="C98" s="12">
        <v>14635</v>
      </c>
      <c r="D98" s="12">
        <v>14435</v>
      </c>
      <c r="E98" s="12">
        <v>9343.9</v>
      </c>
      <c r="F98" s="12">
        <v>9343.89977</v>
      </c>
      <c r="G98" s="12">
        <v>0</v>
      </c>
      <c r="H98" s="14">
        <f t="shared" si="3"/>
        <v>5091.10023</v>
      </c>
      <c r="I98" s="14">
        <f t="shared" si="4"/>
        <v>2.299999996466795E-4</v>
      </c>
      <c r="J98" s="31">
        <f t="shared" si="5"/>
        <v>99.999997538501063</v>
      </c>
      <c r="K98" s="13"/>
    </row>
    <row r="99" spans="1:11" ht="16.05" customHeight="1">
      <c r="A99" s="10" t="s">
        <v>25</v>
      </c>
      <c r="B99" s="11" t="s">
        <v>26</v>
      </c>
      <c r="C99" s="12">
        <v>220</v>
      </c>
      <c r="D99" s="12">
        <v>220</v>
      </c>
      <c r="E99" s="12">
        <v>91</v>
      </c>
      <c r="F99" s="12">
        <v>87.347970000000004</v>
      </c>
      <c r="G99" s="12">
        <v>0</v>
      </c>
      <c r="H99" s="14">
        <f t="shared" si="3"/>
        <v>132.65203</v>
      </c>
      <c r="I99" s="14">
        <f t="shared" si="4"/>
        <v>3.6520299999999963</v>
      </c>
      <c r="J99" s="31">
        <f t="shared" si="5"/>
        <v>95.986780219780215</v>
      </c>
      <c r="K99" s="13"/>
    </row>
    <row r="100" spans="1:11" ht="16.05" customHeight="1">
      <c r="A100" s="10" t="s">
        <v>27</v>
      </c>
      <c r="B100" s="11" t="s">
        <v>28</v>
      </c>
      <c r="C100" s="12">
        <v>1700</v>
      </c>
      <c r="D100" s="12">
        <v>1900</v>
      </c>
      <c r="E100" s="12">
        <v>931.30000000000007</v>
      </c>
      <c r="F100" s="12">
        <v>930.55588</v>
      </c>
      <c r="G100" s="12">
        <v>0</v>
      </c>
      <c r="H100" s="14">
        <f t="shared" si="3"/>
        <v>969.44412</v>
      </c>
      <c r="I100" s="14">
        <f t="shared" si="4"/>
        <v>0.74412000000006628</v>
      </c>
      <c r="J100" s="31">
        <f t="shared" si="5"/>
        <v>99.920098786642313</v>
      </c>
      <c r="K100" s="13"/>
    </row>
    <row r="101" spans="1:11" ht="16.05" customHeight="1">
      <c r="A101" s="10" t="s">
        <v>31</v>
      </c>
      <c r="B101" s="11" t="s">
        <v>32</v>
      </c>
      <c r="C101" s="12">
        <v>70</v>
      </c>
      <c r="D101" s="12">
        <v>30</v>
      </c>
      <c r="E101" s="12">
        <v>20.900000000000002</v>
      </c>
      <c r="F101" s="12">
        <v>20.853300000000001</v>
      </c>
      <c r="G101" s="12">
        <v>0</v>
      </c>
      <c r="H101" s="14">
        <f t="shared" si="3"/>
        <v>9.1466999999999992</v>
      </c>
      <c r="I101" s="14">
        <f t="shared" si="4"/>
        <v>4.6700000000001296E-2</v>
      </c>
      <c r="J101" s="31">
        <f t="shared" si="5"/>
        <v>99.776555023923436</v>
      </c>
      <c r="K101" s="13"/>
    </row>
    <row r="102" spans="1:11" ht="16.05" customHeight="1">
      <c r="A102" s="10" t="s">
        <v>37</v>
      </c>
      <c r="B102" s="11" t="s">
        <v>38</v>
      </c>
      <c r="C102" s="12">
        <v>0</v>
      </c>
      <c r="D102" s="12">
        <v>210</v>
      </c>
      <c r="E102" s="12">
        <v>0</v>
      </c>
      <c r="F102" s="12">
        <v>0</v>
      </c>
      <c r="G102" s="12">
        <v>0</v>
      </c>
      <c r="H102" s="14">
        <f t="shared" si="3"/>
        <v>210</v>
      </c>
      <c r="I102" s="14">
        <f t="shared" si="4"/>
        <v>0</v>
      </c>
      <c r="J102" s="31">
        <f t="shared" si="5"/>
        <v>0</v>
      </c>
      <c r="K102" s="13"/>
    </row>
    <row r="103" spans="1:11" s="16" customFormat="1" ht="30" customHeight="1">
      <c r="A103" s="24" t="s">
        <v>91</v>
      </c>
      <c r="B103" s="25" t="s">
        <v>92</v>
      </c>
      <c r="C103" s="26">
        <v>51608.800000000003</v>
      </c>
      <c r="D103" s="26">
        <v>40133</v>
      </c>
      <c r="E103" s="26">
        <v>35927</v>
      </c>
      <c r="F103" s="26">
        <v>35106.283819999997</v>
      </c>
      <c r="G103" s="26">
        <v>0</v>
      </c>
      <c r="H103" s="26">
        <f t="shared" si="3"/>
        <v>5026.7161800000031</v>
      </c>
      <c r="I103" s="26">
        <f t="shared" si="4"/>
        <v>820.71618000000308</v>
      </c>
      <c r="J103" s="23">
        <f t="shared" si="5"/>
        <v>97.715600578951751</v>
      </c>
      <c r="K103" s="36"/>
    </row>
    <row r="104" spans="1:11" ht="16.05" customHeight="1">
      <c r="A104" s="10" t="s">
        <v>13</v>
      </c>
      <c r="B104" s="11" t="s">
        <v>14</v>
      </c>
      <c r="C104" s="12">
        <v>42302.3</v>
      </c>
      <c r="D104" s="12">
        <v>32895.9</v>
      </c>
      <c r="E104" s="12">
        <v>29448.5</v>
      </c>
      <c r="F104" s="12">
        <v>28804.69745</v>
      </c>
      <c r="G104" s="12">
        <v>0</v>
      </c>
      <c r="H104" s="14">
        <f t="shared" si="3"/>
        <v>4091.2025500000018</v>
      </c>
      <c r="I104" s="14">
        <f t="shared" si="4"/>
        <v>643.80255000000034</v>
      </c>
      <c r="J104" s="31">
        <f t="shared" si="5"/>
        <v>97.813801891437592</v>
      </c>
      <c r="K104" s="13"/>
    </row>
    <row r="105" spans="1:11" ht="16.05" customHeight="1">
      <c r="A105" s="10" t="s">
        <v>15</v>
      </c>
      <c r="B105" s="11" t="s">
        <v>16</v>
      </c>
      <c r="C105" s="12">
        <v>9306.5</v>
      </c>
      <c r="D105" s="12">
        <v>7237.1</v>
      </c>
      <c r="E105" s="12">
        <v>6478.5</v>
      </c>
      <c r="F105" s="12">
        <v>6301.58637</v>
      </c>
      <c r="G105" s="12">
        <v>0</v>
      </c>
      <c r="H105" s="14">
        <f t="shared" si="3"/>
        <v>935.51363000000038</v>
      </c>
      <c r="I105" s="14">
        <f t="shared" si="4"/>
        <v>176.91363000000001</v>
      </c>
      <c r="J105" s="31">
        <f t="shared" si="5"/>
        <v>97.269219263718455</v>
      </c>
      <c r="K105" s="13"/>
    </row>
    <row r="106" spans="1:11" s="16" customFormat="1" ht="29.4" customHeight="1">
      <c r="A106" s="24" t="s">
        <v>93</v>
      </c>
      <c r="B106" s="25" t="s">
        <v>94</v>
      </c>
      <c r="C106" s="26">
        <v>801</v>
      </c>
      <c r="D106" s="26">
        <v>1019.5</v>
      </c>
      <c r="E106" s="26">
        <v>504.3</v>
      </c>
      <c r="F106" s="26">
        <v>503.8940199999999</v>
      </c>
      <c r="G106" s="26">
        <v>0</v>
      </c>
      <c r="H106" s="26">
        <f t="shared" si="3"/>
        <v>515.60598000000005</v>
      </c>
      <c r="I106" s="26">
        <f t="shared" si="4"/>
        <v>0.40598000000011325</v>
      </c>
      <c r="J106" s="23">
        <f t="shared" si="5"/>
        <v>99.919496331548658</v>
      </c>
      <c r="K106" s="36"/>
    </row>
    <row r="107" spans="1:11" ht="16.05" customHeight="1">
      <c r="A107" s="10" t="s">
        <v>13</v>
      </c>
      <c r="B107" s="11" t="s">
        <v>14</v>
      </c>
      <c r="C107" s="12">
        <v>604.9</v>
      </c>
      <c r="D107" s="12">
        <v>784</v>
      </c>
      <c r="E107" s="12">
        <v>384.5</v>
      </c>
      <c r="F107" s="12">
        <v>384.46884999999997</v>
      </c>
      <c r="G107" s="12">
        <v>0</v>
      </c>
      <c r="H107" s="14">
        <f t="shared" si="3"/>
        <v>399.53115000000003</v>
      </c>
      <c r="I107" s="14">
        <f t="shared" si="4"/>
        <v>3.1150000000025102E-2</v>
      </c>
      <c r="J107" s="31">
        <f t="shared" si="5"/>
        <v>99.991898569570864</v>
      </c>
      <c r="K107" s="13"/>
    </row>
    <row r="108" spans="1:11" ht="16.05" customHeight="1">
      <c r="A108" s="10" t="s">
        <v>15</v>
      </c>
      <c r="B108" s="11" t="s">
        <v>16</v>
      </c>
      <c r="C108" s="12">
        <v>133.1</v>
      </c>
      <c r="D108" s="12">
        <v>172.5</v>
      </c>
      <c r="E108" s="12">
        <v>83.600000000000009</v>
      </c>
      <c r="F108" s="12">
        <v>83.559219999999996</v>
      </c>
      <c r="G108" s="12">
        <v>0</v>
      </c>
      <c r="H108" s="14">
        <f t="shared" si="3"/>
        <v>88.940780000000004</v>
      </c>
      <c r="I108" s="14">
        <f t="shared" si="4"/>
        <v>4.0780000000012251E-2</v>
      </c>
      <c r="J108" s="31">
        <f t="shared" si="5"/>
        <v>99.951220095693756</v>
      </c>
      <c r="K108" s="13"/>
    </row>
    <row r="109" spans="1:11" ht="16.05" customHeight="1">
      <c r="A109" s="10" t="s">
        <v>17</v>
      </c>
      <c r="B109" s="11" t="s">
        <v>18</v>
      </c>
      <c r="C109" s="12">
        <v>48</v>
      </c>
      <c r="D109" s="12">
        <v>48</v>
      </c>
      <c r="E109" s="12">
        <v>29</v>
      </c>
      <c r="F109" s="12">
        <v>28.97006</v>
      </c>
      <c r="G109" s="12">
        <v>0</v>
      </c>
      <c r="H109" s="14">
        <f t="shared" si="3"/>
        <v>19.02994</v>
      </c>
      <c r="I109" s="14">
        <f t="shared" si="4"/>
        <v>2.9939999999999856E-2</v>
      </c>
      <c r="J109" s="31">
        <f t="shared" si="5"/>
        <v>99.896758620689653</v>
      </c>
      <c r="K109" s="13"/>
    </row>
    <row r="110" spans="1:11" ht="16.05" customHeight="1">
      <c r="A110" s="10" t="s">
        <v>19</v>
      </c>
      <c r="B110" s="11" t="s">
        <v>20</v>
      </c>
      <c r="C110" s="12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f t="shared" si="3"/>
        <v>3</v>
      </c>
      <c r="I110" s="14">
        <f t="shared" si="4"/>
        <v>0</v>
      </c>
      <c r="J110" s="31">
        <f t="shared" si="5"/>
        <v>0</v>
      </c>
      <c r="K110" s="13"/>
    </row>
    <row r="111" spans="1:11" ht="16.05" customHeight="1">
      <c r="A111" s="10" t="s">
        <v>23</v>
      </c>
      <c r="B111" s="11" t="s">
        <v>24</v>
      </c>
      <c r="C111" s="12">
        <v>10</v>
      </c>
      <c r="D111" s="12">
        <v>10</v>
      </c>
      <c r="E111" s="12">
        <v>6</v>
      </c>
      <c r="F111" s="12">
        <v>6</v>
      </c>
      <c r="G111" s="12">
        <v>0</v>
      </c>
      <c r="H111" s="14">
        <f t="shared" si="3"/>
        <v>4</v>
      </c>
      <c r="I111" s="14">
        <f t="shared" si="4"/>
        <v>0</v>
      </c>
      <c r="J111" s="31">
        <f t="shared" si="5"/>
        <v>100</v>
      </c>
      <c r="K111" s="13"/>
    </row>
    <row r="112" spans="1:11" ht="16.05" customHeight="1">
      <c r="A112" s="10" t="s">
        <v>25</v>
      </c>
      <c r="B112" s="11" t="s">
        <v>26</v>
      </c>
      <c r="C112" s="12">
        <v>0.3</v>
      </c>
      <c r="D112" s="12">
        <v>0.3</v>
      </c>
      <c r="E112" s="12">
        <v>0.2</v>
      </c>
      <c r="F112" s="12">
        <v>3.7039999999999997E-2</v>
      </c>
      <c r="G112" s="12">
        <v>0</v>
      </c>
      <c r="H112" s="14">
        <f t="shared" si="3"/>
        <v>0.26295999999999997</v>
      </c>
      <c r="I112" s="14">
        <f t="shared" si="4"/>
        <v>0.16296000000000002</v>
      </c>
      <c r="J112" s="31">
        <f t="shared" si="5"/>
        <v>18.519999999999996</v>
      </c>
      <c r="K112" s="13"/>
    </row>
    <row r="113" spans="1:11" ht="16.05" customHeight="1">
      <c r="A113" s="10" t="s">
        <v>27</v>
      </c>
      <c r="B113" s="11" t="s">
        <v>28</v>
      </c>
      <c r="C113" s="12">
        <v>1.5</v>
      </c>
      <c r="D113" s="12">
        <v>1.5</v>
      </c>
      <c r="E113" s="12">
        <v>0.9</v>
      </c>
      <c r="F113" s="12">
        <v>0.85074000000000005</v>
      </c>
      <c r="G113" s="12">
        <v>0</v>
      </c>
      <c r="H113" s="14">
        <f t="shared" si="3"/>
        <v>0.64925999999999995</v>
      </c>
      <c r="I113" s="14">
        <f t="shared" si="4"/>
        <v>4.925999999999997E-2</v>
      </c>
      <c r="J113" s="31">
        <f t="shared" si="5"/>
        <v>94.526666666666671</v>
      </c>
      <c r="K113" s="13"/>
    </row>
    <row r="114" spans="1:11" ht="16.05" customHeight="1">
      <c r="A114" s="10" t="s">
        <v>31</v>
      </c>
      <c r="B114" s="11" t="s">
        <v>32</v>
      </c>
      <c r="C114" s="12">
        <v>0.2</v>
      </c>
      <c r="D114" s="12">
        <v>0.2</v>
      </c>
      <c r="E114" s="12">
        <v>0.1</v>
      </c>
      <c r="F114" s="12">
        <v>8.1099999999999992E-3</v>
      </c>
      <c r="G114" s="12">
        <v>0</v>
      </c>
      <c r="H114" s="14">
        <f t="shared" si="3"/>
        <v>0.19189000000000001</v>
      </c>
      <c r="I114" s="14">
        <f t="shared" si="4"/>
        <v>9.1889999999999999E-2</v>
      </c>
      <c r="J114" s="31">
        <f t="shared" si="5"/>
        <v>8.11</v>
      </c>
      <c r="K114" s="13"/>
    </row>
    <row r="115" spans="1:11" s="16" customFormat="1" ht="22.8" customHeight="1">
      <c r="A115" s="24" t="s">
        <v>95</v>
      </c>
      <c r="B115" s="25" t="s">
        <v>96</v>
      </c>
      <c r="C115" s="26">
        <v>8640.39</v>
      </c>
      <c r="D115" s="26">
        <v>8640.39</v>
      </c>
      <c r="E115" s="26">
        <v>3860.4</v>
      </c>
      <c r="F115" s="26">
        <v>3843.4874999999993</v>
      </c>
      <c r="G115" s="26">
        <v>0</v>
      </c>
      <c r="H115" s="26">
        <f t="shared" si="3"/>
        <v>4796.9025000000001</v>
      </c>
      <c r="I115" s="26">
        <f t="shared" si="4"/>
        <v>16.912500000000819</v>
      </c>
      <c r="J115" s="23">
        <f t="shared" si="5"/>
        <v>99.561897730805072</v>
      </c>
      <c r="K115" s="36"/>
    </row>
    <row r="116" spans="1:11" ht="16.05" customHeight="1">
      <c r="A116" s="10" t="s">
        <v>13</v>
      </c>
      <c r="B116" s="11" t="s">
        <v>14</v>
      </c>
      <c r="C116" s="12">
        <v>6400</v>
      </c>
      <c r="D116" s="12">
        <v>6400</v>
      </c>
      <c r="E116" s="12">
        <v>2783.2000000000003</v>
      </c>
      <c r="F116" s="12">
        <v>2780.1053999999999</v>
      </c>
      <c r="G116" s="12">
        <v>0</v>
      </c>
      <c r="H116" s="14">
        <f t="shared" si="3"/>
        <v>3619.8946000000001</v>
      </c>
      <c r="I116" s="14">
        <f t="shared" si="4"/>
        <v>3.0946000000003551</v>
      </c>
      <c r="J116" s="31">
        <f t="shared" si="5"/>
        <v>99.888811440068963</v>
      </c>
      <c r="K116" s="13"/>
    </row>
    <row r="117" spans="1:11" ht="16.05" customHeight="1">
      <c r="A117" s="10" t="s">
        <v>15</v>
      </c>
      <c r="B117" s="11" t="s">
        <v>16</v>
      </c>
      <c r="C117" s="12">
        <v>1432</v>
      </c>
      <c r="D117" s="12">
        <v>1432</v>
      </c>
      <c r="E117" s="12">
        <v>556.4</v>
      </c>
      <c r="F117" s="12">
        <v>548.07213999999999</v>
      </c>
      <c r="G117" s="12">
        <v>0</v>
      </c>
      <c r="H117" s="14">
        <f t="shared" si="3"/>
        <v>883.92786000000001</v>
      </c>
      <c r="I117" s="14">
        <f t="shared" si="4"/>
        <v>8.3278599999999869</v>
      </c>
      <c r="J117" s="31">
        <f t="shared" si="5"/>
        <v>98.503260244428475</v>
      </c>
      <c r="K117" s="13"/>
    </row>
    <row r="118" spans="1:11" ht="16.05" customHeight="1">
      <c r="A118" s="10" t="s">
        <v>17</v>
      </c>
      <c r="B118" s="11" t="s">
        <v>18</v>
      </c>
      <c r="C118" s="12">
        <v>100</v>
      </c>
      <c r="D118" s="12">
        <v>80</v>
      </c>
      <c r="E118" s="12">
        <v>80</v>
      </c>
      <c r="F118" s="12">
        <v>77.6203</v>
      </c>
      <c r="G118" s="12">
        <v>0</v>
      </c>
      <c r="H118" s="14">
        <f t="shared" si="3"/>
        <v>2.3796999999999997</v>
      </c>
      <c r="I118" s="14">
        <f t="shared" si="4"/>
        <v>2.3796999999999997</v>
      </c>
      <c r="J118" s="31">
        <f t="shared" si="5"/>
        <v>97.025374999999997</v>
      </c>
      <c r="K118" s="13"/>
    </row>
    <row r="119" spans="1:11" ht="16.05" customHeight="1">
      <c r="A119" s="10" t="s">
        <v>19</v>
      </c>
      <c r="B119" s="11" t="s">
        <v>20</v>
      </c>
      <c r="C119" s="12">
        <v>444.09000000000003</v>
      </c>
      <c r="D119" s="12">
        <v>464.09000000000003</v>
      </c>
      <c r="E119" s="12">
        <v>302</v>
      </c>
      <c r="F119" s="12">
        <v>301.42698999999999</v>
      </c>
      <c r="G119" s="12">
        <v>0</v>
      </c>
      <c r="H119" s="14">
        <f t="shared" si="3"/>
        <v>162.66301000000004</v>
      </c>
      <c r="I119" s="14">
        <f t="shared" si="4"/>
        <v>0.57301000000001068</v>
      </c>
      <c r="J119" s="31">
        <f t="shared" si="5"/>
        <v>99.810261589403964</v>
      </c>
      <c r="K119" s="13"/>
    </row>
    <row r="120" spans="1:11" ht="16.05" customHeight="1">
      <c r="A120" s="10" t="s">
        <v>21</v>
      </c>
      <c r="B120" s="11" t="s">
        <v>22</v>
      </c>
      <c r="C120" s="12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f t="shared" si="3"/>
        <v>10</v>
      </c>
      <c r="I120" s="14">
        <f t="shared" si="4"/>
        <v>0</v>
      </c>
      <c r="J120" s="31">
        <f t="shared" si="5"/>
        <v>0</v>
      </c>
      <c r="K120" s="13"/>
    </row>
    <row r="121" spans="1:11" ht="16.05" customHeight="1">
      <c r="A121" s="10" t="s">
        <v>23</v>
      </c>
      <c r="B121" s="11" t="s">
        <v>24</v>
      </c>
      <c r="C121" s="12">
        <v>200</v>
      </c>
      <c r="D121" s="12">
        <v>200</v>
      </c>
      <c r="E121" s="12">
        <v>115</v>
      </c>
      <c r="F121" s="12">
        <v>113.77548</v>
      </c>
      <c r="G121" s="12">
        <v>0</v>
      </c>
      <c r="H121" s="14">
        <f t="shared" si="3"/>
        <v>86.224519999999998</v>
      </c>
      <c r="I121" s="14">
        <f t="shared" si="4"/>
        <v>1.2245199999999983</v>
      </c>
      <c r="J121" s="31">
        <f t="shared" si="5"/>
        <v>98.935199999999995</v>
      </c>
      <c r="K121" s="13"/>
    </row>
    <row r="122" spans="1:11" ht="16.05" customHeight="1">
      <c r="A122" s="10" t="s">
        <v>25</v>
      </c>
      <c r="B122" s="11" t="s">
        <v>26</v>
      </c>
      <c r="C122" s="12">
        <v>6.8</v>
      </c>
      <c r="D122" s="12">
        <v>6.8</v>
      </c>
      <c r="E122" s="12">
        <v>1.6</v>
      </c>
      <c r="F122" s="12">
        <v>1.4079600000000001</v>
      </c>
      <c r="G122" s="12">
        <v>0</v>
      </c>
      <c r="H122" s="14">
        <f t="shared" si="3"/>
        <v>5.3920399999999997</v>
      </c>
      <c r="I122" s="14">
        <f t="shared" si="4"/>
        <v>0.19203999999999999</v>
      </c>
      <c r="J122" s="31">
        <f t="shared" si="5"/>
        <v>87.997500000000002</v>
      </c>
      <c r="K122" s="13"/>
    </row>
    <row r="123" spans="1:11" ht="16.05" customHeight="1">
      <c r="A123" s="10" t="s">
        <v>27</v>
      </c>
      <c r="B123" s="11" t="s">
        <v>28</v>
      </c>
      <c r="C123" s="12">
        <v>43.5</v>
      </c>
      <c r="D123" s="12">
        <v>43.5</v>
      </c>
      <c r="E123" s="12">
        <v>20.2</v>
      </c>
      <c r="F123" s="12">
        <v>20.17568</v>
      </c>
      <c r="G123" s="12">
        <v>0</v>
      </c>
      <c r="H123" s="14">
        <f t="shared" si="3"/>
        <v>23.32432</v>
      </c>
      <c r="I123" s="14">
        <f t="shared" si="4"/>
        <v>2.4319999999999453E-2</v>
      </c>
      <c r="J123" s="31">
        <f t="shared" si="5"/>
        <v>99.879603960396039</v>
      </c>
      <c r="K123" s="13"/>
    </row>
    <row r="124" spans="1:11" ht="16.05" customHeight="1">
      <c r="A124" s="10" t="s">
        <v>31</v>
      </c>
      <c r="B124" s="11" t="s">
        <v>32</v>
      </c>
      <c r="C124" s="12">
        <v>4</v>
      </c>
      <c r="D124" s="12">
        <v>4</v>
      </c>
      <c r="E124" s="12">
        <v>2</v>
      </c>
      <c r="F124" s="12">
        <v>0.90354999999999996</v>
      </c>
      <c r="G124" s="12">
        <v>0</v>
      </c>
      <c r="H124" s="14">
        <f t="shared" si="3"/>
        <v>3.0964499999999999</v>
      </c>
      <c r="I124" s="14">
        <f t="shared" si="4"/>
        <v>1.0964499999999999</v>
      </c>
      <c r="J124" s="31">
        <f t="shared" si="5"/>
        <v>45.177499999999995</v>
      </c>
      <c r="K124" s="13"/>
    </row>
    <row r="125" spans="1:11" s="16" customFormat="1" ht="19.8" customHeight="1">
      <c r="A125" s="24" t="s">
        <v>97</v>
      </c>
      <c r="B125" s="25" t="s">
        <v>98</v>
      </c>
      <c r="C125" s="26">
        <v>19.91</v>
      </c>
      <c r="D125" s="26">
        <v>19.91</v>
      </c>
      <c r="E125" s="26">
        <v>11.3</v>
      </c>
      <c r="F125" s="26">
        <v>10.86</v>
      </c>
      <c r="G125" s="26">
        <v>0</v>
      </c>
      <c r="H125" s="26">
        <f t="shared" si="3"/>
        <v>9.0500000000000007</v>
      </c>
      <c r="I125" s="26">
        <f t="shared" si="4"/>
        <v>0.44000000000000128</v>
      </c>
      <c r="J125" s="23">
        <f t="shared" si="5"/>
        <v>96.106194690265482</v>
      </c>
      <c r="K125" s="36"/>
    </row>
    <row r="126" spans="1:11" ht="16.2" customHeight="1">
      <c r="A126" s="10" t="s">
        <v>53</v>
      </c>
      <c r="B126" s="11" t="s">
        <v>54</v>
      </c>
      <c r="C126" s="12">
        <v>19.91</v>
      </c>
      <c r="D126" s="12">
        <v>19.91</v>
      </c>
      <c r="E126" s="12">
        <v>11.3</v>
      </c>
      <c r="F126" s="12">
        <v>10.86</v>
      </c>
      <c r="G126" s="12">
        <v>0</v>
      </c>
      <c r="H126" s="14">
        <f t="shared" si="3"/>
        <v>9.0500000000000007</v>
      </c>
      <c r="I126" s="14">
        <f t="shared" si="4"/>
        <v>0.44000000000000128</v>
      </c>
      <c r="J126" s="31">
        <f t="shared" si="5"/>
        <v>96.106194690265482</v>
      </c>
      <c r="K126" s="13"/>
    </row>
    <row r="127" spans="1:11" s="16" customFormat="1" ht="30" customHeight="1">
      <c r="A127" s="24" t="s">
        <v>99</v>
      </c>
      <c r="B127" s="25" t="s">
        <v>100</v>
      </c>
      <c r="C127" s="26">
        <v>1150.3</v>
      </c>
      <c r="D127" s="26">
        <v>1150.3</v>
      </c>
      <c r="E127" s="26">
        <v>542.10000000000014</v>
      </c>
      <c r="F127" s="26">
        <v>541.54717000000005</v>
      </c>
      <c r="G127" s="26">
        <v>0</v>
      </c>
      <c r="H127" s="26">
        <f t="shared" si="3"/>
        <v>608.7528299999999</v>
      </c>
      <c r="I127" s="26">
        <f t="shared" si="4"/>
        <v>0.55283000000008542</v>
      </c>
      <c r="J127" s="23">
        <f t="shared" si="5"/>
        <v>99.898020660394749</v>
      </c>
      <c r="K127" s="36"/>
    </row>
    <row r="128" spans="1:11" ht="16.05" customHeight="1">
      <c r="A128" s="10" t="s">
        <v>13</v>
      </c>
      <c r="B128" s="11" t="s">
        <v>14</v>
      </c>
      <c r="C128" s="12">
        <v>926.2</v>
      </c>
      <c r="D128" s="12">
        <v>926.2</v>
      </c>
      <c r="E128" s="12">
        <v>435</v>
      </c>
      <c r="F128" s="12">
        <v>434.90576000000004</v>
      </c>
      <c r="G128" s="12">
        <v>0</v>
      </c>
      <c r="H128" s="14">
        <f t="shared" si="3"/>
        <v>491.29424</v>
      </c>
      <c r="I128" s="14">
        <f t="shared" si="4"/>
        <v>9.4239999999956581E-2</v>
      </c>
      <c r="J128" s="31">
        <f t="shared" si="5"/>
        <v>99.978335632183928</v>
      </c>
      <c r="K128" s="13"/>
    </row>
    <row r="129" spans="1:11" ht="16.05" customHeight="1">
      <c r="A129" s="10" t="s">
        <v>15</v>
      </c>
      <c r="B129" s="11" t="s">
        <v>16</v>
      </c>
      <c r="C129" s="12">
        <v>203.8</v>
      </c>
      <c r="D129" s="12">
        <v>203.8</v>
      </c>
      <c r="E129" s="12">
        <v>95.7</v>
      </c>
      <c r="F129" s="12">
        <v>95.679270000000002</v>
      </c>
      <c r="G129" s="12">
        <v>0</v>
      </c>
      <c r="H129" s="14">
        <f t="shared" si="3"/>
        <v>108.12073000000001</v>
      </c>
      <c r="I129" s="14">
        <f t="shared" si="4"/>
        <v>2.0730000000000359E-2</v>
      </c>
      <c r="J129" s="31">
        <f t="shared" si="5"/>
        <v>99.978338557993723</v>
      </c>
      <c r="K129" s="13"/>
    </row>
    <row r="130" spans="1:11" ht="16.05" customHeight="1">
      <c r="A130" s="10" t="s">
        <v>17</v>
      </c>
      <c r="B130" s="11" t="s">
        <v>18</v>
      </c>
      <c r="C130" s="12">
        <v>3</v>
      </c>
      <c r="D130" s="12">
        <v>3</v>
      </c>
      <c r="E130" s="12">
        <v>2.9</v>
      </c>
      <c r="F130" s="12">
        <v>2.8792800000000001</v>
      </c>
      <c r="G130" s="12">
        <v>0</v>
      </c>
      <c r="H130" s="14">
        <f t="shared" si="3"/>
        <v>0.12071999999999994</v>
      </c>
      <c r="I130" s="14">
        <f t="shared" si="4"/>
        <v>2.071999999999985E-2</v>
      </c>
      <c r="J130" s="31">
        <f t="shared" si="5"/>
        <v>99.285517241379324</v>
      </c>
      <c r="K130" s="13"/>
    </row>
    <row r="131" spans="1:11" ht="16.05" customHeight="1">
      <c r="A131" s="10" t="s">
        <v>19</v>
      </c>
      <c r="B131" s="11" t="s">
        <v>20</v>
      </c>
      <c r="C131" s="12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f t="shared" si="3"/>
        <v>3</v>
      </c>
      <c r="I131" s="14">
        <f t="shared" si="4"/>
        <v>0</v>
      </c>
      <c r="J131" s="31">
        <f t="shared" si="5"/>
        <v>0</v>
      </c>
      <c r="K131" s="13"/>
    </row>
    <row r="132" spans="1:11" ht="16.05" customHeight="1">
      <c r="A132" s="10" t="s">
        <v>23</v>
      </c>
      <c r="B132" s="11" t="s">
        <v>24</v>
      </c>
      <c r="C132" s="12">
        <v>11</v>
      </c>
      <c r="D132" s="12">
        <v>11</v>
      </c>
      <c r="E132" s="12">
        <v>6.6000000000000005</v>
      </c>
      <c r="F132" s="12">
        <v>6.6000000000000005</v>
      </c>
      <c r="G132" s="12">
        <v>0</v>
      </c>
      <c r="H132" s="14">
        <f t="shared" si="3"/>
        <v>4.3999999999999995</v>
      </c>
      <c r="I132" s="14">
        <f t="shared" si="4"/>
        <v>0</v>
      </c>
      <c r="J132" s="31">
        <f t="shared" si="5"/>
        <v>100</v>
      </c>
      <c r="K132" s="13"/>
    </row>
    <row r="133" spans="1:11" ht="16.05" customHeight="1">
      <c r="A133" s="10" t="s">
        <v>25</v>
      </c>
      <c r="B133" s="11" t="s">
        <v>26</v>
      </c>
      <c r="C133" s="12">
        <v>0.5</v>
      </c>
      <c r="D133" s="12">
        <v>0.5</v>
      </c>
      <c r="E133" s="12">
        <v>0.2</v>
      </c>
      <c r="F133" s="12">
        <v>7.4079999999999993E-2</v>
      </c>
      <c r="G133" s="12">
        <v>0</v>
      </c>
      <c r="H133" s="14">
        <f t="shared" si="3"/>
        <v>0.42592000000000002</v>
      </c>
      <c r="I133" s="14">
        <f t="shared" si="4"/>
        <v>0.12592000000000003</v>
      </c>
      <c r="J133" s="31">
        <f t="shared" si="5"/>
        <v>37.039999999999992</v>
      </c>
      <c r="K133" s="13"/>
    </row>
    <row r="134" spans="1:11" ht="16.05" customHeight="1">
      <c r="A134" s="10" t="s">
        <v>27</v>
      </c>
      <c r="B134" s="11" t="s">
        <v>28</v>
      </c>
      <c r="C134" s="12">
        <v>2.5</v>
      </c>
      <c r="D134" s="12">
        <v>2.5</v>
      </c>
      <c r="E134" s="12">
        <v>1.5</v>
      </c>
      <c r="F134" s="12">
        <v>1.4027700000000001</v>
      </c>
      <c r="G134" s="12">
        <v>0</v>
      </c>
      <c r="H134" s="14">
        <f t="shared" si="3"/>
        <v>1.0972299999999999</v>
      </c>
      <c r="I134" s="14">
        <f t="shared" si="4"/>
        <v>9.7229999999999928E-2</v>
      </c>
      <c r="J134" s="31">
        <f t="shared" si="5"/>
        <v>93.518000000000001</v>
      </c>
      <c r="K134" s="13"/>
    </row>
    <row r="135" spans="1:11" ht="16.05" customHeight="1">
      <c r="A135" s="10" t="s">
        <v>31</v>
      </c>
      <c r="B135" s="11" t="s">
        <v>32</v>
      </c>
      <c r="C135" s="12">
        <v>0.3</v>
      </c>
      <c r="D135" s="12">
        <v>0.3</v>
      </c>
      <c r="E135" s="12">
        <v>0.2</v>
      </c>
      <c r="F135" s="12">
        <v>6.0099999999999997E-3</v>
      </c>
      <c r="G135" s="12">
        <v>0</v>
      </c>
      <c r="H135" s="14">
        <f t="shared" si="3"/>
        <v>0.29398999999999997</v>
      </c>
      <c r="I135" s="14">
        <f t="shared" si="4"/>
        <v>0.19399000000000002</v>
      </c>
      <c r="J135" s="31">
        <f t="shared" si="5"/>
        <v>3.0049999999999999</v>
      </c>
      <c r="K135" s="13"/>
    </row>
    <row r="136" spans="1:11" s="16" customFormat="1" ht="64.2" customHeight="1">
      <c r="A136" s="24" t="s">
        <v>101</v>
      </c>
      <c r="B136" s="25" t="s">
        <v>102</v>
      </c>
      <c r="C136" s="26">
        <v>0</v>
      </c>
      <c r="D136" s="26">
        <v>92.300000000000011</v>
      </c>
      <c r="E136" s="26">
        <v>92.300000000000011</v>
      </c>
      <c r="F136" s="26">
        <v>91.891089999999991</v>
      </c>
      <c r="G136" s="26">
        <v>0</v>
      </c>
      <c r="H136" s="26">
        <f t="shared" si="3"/>
        <v>0.40891000000002009</v>
      </c>
      <c r="I136" s="26">
        <f t="shared" si="4"/>
        <v>0.40891000000002009</v>
      </c>
      <c r="J136" s="23">
        <f t="shared" si="5"/>
        <v>99.556977248103991</v>
      </c>
      <c r="K136" s="36"/>
    </row>
    <row r="137" spans="1:11" ht="16.2" customHeight="1">
      <c r="A137" s="10" t="s">
        <v>13</v>
      </c>
      <c r="B137" s="11" t="s">
        <v>14</v>
      </c>
      <c r="C137" s="12">
        <v>0</v>
      </c>
      <c r="D137" s="12">
        <v>75.600000000000009</v>
      </c>
      <c r="E137" s="12">
        <v>75.600000000000009</v>
      </c>
      <c r="F137" s="12">
        <v>75.32056</v>
      </c>
      <c r="G137" s="12">
        <v>0</v>
      </c>
      <c r="H137" s="14">
        <f t="shared" si="3"/>
        <v>0.27944000000000813</v>
      </c>
      <c r="I137" s="14">
        <f t="shared" si="4"/>
        <v>0.27944000000000813</v>
      </c>
      <c r="J137" s="31">
        <f t="shared" si="5"/>
        <v>99.630370370370358</v>
      </c>
      <c r="K137" s="13"/>
    </row>
    <row r="138" spans="1:11" ht="16.2" customHeight="1">
      <c r="A138" s="10" t="s">
        <v>15</v>
      </c>
      <c r="B138" s="11" t="s">
        <v>16</v>
      </c>
      <c r="C138" s="12">
        <v>0</v>
      </c>
      <c r="D138" s="12">
        <v>16.7</v>
      </c>
      <c r="E138" s="12">
        <v>16.7</v>
      </c>
      <c r="F138" s="12">
        <v>16.570529999999998</v>
      </c>
      <c r="G138" s="12">
        <v>0</v>
      </c>
      <c r="H138" s="14">
        <f t="shared" si="3"/>
        <v>0.12947000000000131</v>
      </c>
      <c r="I138" s="14">
        <f t="shared" si="4"/>
        <v>0.12947000000000131</v>
      </c>
      <c r="J138" s="31">
        <f t="shared" si="5"/>
        <v>99.224730538922145</v>
      </c>
      <c r="K138" s="13"/>
    </row>
    <row r="139" spans="1:11" s="16" customFormat="1" ht="41.4" customHeight="1">
      <c r="A139" s="24" t="s">
        <v>103</v>
      </c>
      <c r="B139" s="25" t="s">
        <v>104</v>
      </c>
      <c r="C139" s="26">
        <v>0</v>
      </c>
      <c r="D139" s="26">
        <v>3525.3</v>
      </c>
      <c r="E139" s="26">
        <v>3525.3</v>
      </c>
      <c r="F139" s="26">
        <v>3317.8112499999997</v>
      </c>
      <c r="G139" s="26">
        <v>0</v>
      </c>
      <c r="H139" s="26">
        <f t="shared" ref="H139:H202" si="6">D139-F139</f>
        <v>207.48875000000044</v>
      </c>
      <c r="I139" s="26">
        <f t="shared" ref="I139:I202" si="7">E139-F139</f>
        <v>207.48875000000044</v>
      </c>
      <c r="J139" s="23">
        <f t="shared" ref="J139:J202" si="8">IF(E139=0,0,(F139/E139)*100)</f>
        <v>94.114295237284765</v>
      </c>
      <c r="K139" s="36"/>
    </row>
    <row r="140" spans="1:11" ht="16.2" customHeight="1">
      <c r="A140" s="10" t="s">
        <v>13</v>
      </c>
      <c r="B140" s="11" t="s">
        <v>14</v>
      </c>
      <c r="C140" s="12">
        <v>0</v>
      </c>
      <c r="D140" s="12">
        <v>2889.6</v>
      </c>
      <c r="E140" s="12">
        <v>2889.6</v>
      </c>
      <c r="F140" s="12">
        <v>2725.0298199999997</v>
      </c>
      <c r="G140" s="12">
        <v>0</v>
      </c>
      <c r="H140" s="14">
        <f t="shared" si="6"/>
        <v>164.57018000000016</v>
      </c>
      <c r="I140" s="14">
        <f t="shared" si="7"/>
        <v>164.57018000000016</v>
      </c>
      <c r="J140" s="31">
        <f t="shared" si="8"/>
        <v>94.304741832779612</v>
      </c>
      <c r="K140" s="13"/>
    </row>
    <row r="141" spans="1:11" ht="16.2" customHeight="1">
      <c r="A141" s="10" t="s">
        <v>15</v>
      </c>
      <c r="B141" s="11" t="s">
        <v>16</v>
      </c>
      <c r="C141" s="12">
        <v>0</v>
      </c>
      <c r="D141" s="12">
        <v>635.70000000000005</v>
      </c>
      <c r="E141" s="12">
        <v>635.70000000000005</v>
      </c>
      <c r="F141" s="12">
        <v>592.78143000000011</v>
      </c>
      <c r="G141" s="12">
        <v>0</v>
      </c>
      <c r="H141" s="14">
        <f t="shared" si="6"/>
        <v>42.918569999999931</v>
      </c>
      <c r="I141" s="14">
        <f t="shared" si="7"/>
        <v>42.918569999999931</v>
      </c>
      <c r="J141" s="31">
        <f t="shared" si="8"/>
        <v>93.248612553091093</v>
      </c>
      <c r="K141" s="13"/>
    </row>
    <row r="142" spans="1:11" s="16" customFormat="1" ht="41.4" customHeight="1">
      <c r="A142" s="24" t="s">
        <v>105</v>
      </c>
      <c r="B142" s="25" t="s">
        <v>106</v>
      </c>
      <c r="C142" s="26">
        <v>0</v>
      </c>
      <c r="D142" s="26">
        <v>3420.3</v>
      </c>
      <c r="E142" s="26">
        <v>3420.3</v>
      </c>
      <c r="F142" s="26">
        <v>1007.92198</v>
      </c>
      <c r="G142" s="26">
        <v>0</v>
      </c>
      <c r="H142" s="26">
        <f t="shared" si="6"/>
        <v>2412.3780200000001</v>
      </c>
      <c r="I142" s="26">
        <f t="shared" si="7"/>
        <v>2412.3780200000001</v>
      </c>
      <c r="J142" s="23">
        <f t="shared" si="8"/>
        <v>29.468817939946785</v>
      </c>
      <c r="K142" s="36"/>
    </row>
    <row r="143" spans="1:11" ht="17.399999999999999" customHeight="1">
      <c r="A143" s="10" t="s">
        <v>49</v>
      </c>
      <c r="B143" s="11" t="s">
        <v>50</v>
      </c>
      <c r="C143" s="12">
        <v>0</v>
      </c>
      <c r="D143" s="12">
        <v>3420.3</v>
      </c>
      <c r="E143" s="12">
        <v>3420.3</v>
      </c>
      <c r="F143" s="12">
        <v>1007.92198</v>
      </c>
      <c r="G143" s="12">
        <v>0</v>
      </c>
      <c r="H143" s="14">
        <f t="shared" si="6"/>
        <v>2412.3780200000001</v>
      </c>
      <c r="I143" s="14">
        <f t="shared" si="7"/>
        <v>2412.3780200000001</v>
      </c>
      <c r="J143" s="31">
        <f t="shared" si="8"/>
        <v>29.468817939946785</v>
      </c>
      <c r="K143" s="13"/>
    </row>
    <row r="144" spans="1:11" s="16" customFormat="1" ht="31.8" customHeight="1">
      <c r="A144" s="24" t="s">
        <v>107</v>
      </c>
      <c r="B144" s="25" t="s">
        <v>108</v>
      </c>
      <c r="C144" s="26">
        <v>9164.3000000000011</v>
      </c>
      <c r="D144" s="26">
        <v>9204.3000000000011</v>
      </c>
      <c r="E144" s="26">
        <v>3328.5</v>
      </c>
      <c r="F144" s="26">
        <v>3318.6956299999997</v>
      </c>
      <c r="G144" s="26">
        <v>0</v>
      </c>
      <c r="H144" s="26">
        <f t="shared" si="6"/>
        <v>5885.6043700000009</v>
      </c>
      <c r="I144" s="26">
        <f t="shared" si="7"/>
        <v>9.80437000000029</v>
      </c>
      <c r="J144" s="23">
        <f t="shared" si="8"/>
        <v>99.705441790596367</v>
      </c>
      <c r="K144" s="36"/>
    </row>
    <row r="145" spans="1:11" ht="16.05" customHeight="1">
      <c r="A145" s="10" t="s">
        <v>13</v>
      </c>
      <c r="B145" s="11" t="s">
        <v>14</v>
      </c>
      <c r="C145" s="12">
        <v>5976.3</v>
      </c>
      <c r="D145" s="12">
        <v>5976.3</v>
      </c>
      <c r="E145" s="12">
        <v>1939.2</v>
      </c>
      <c r="F145" s="12">
        <v>1939.1565800000001</v>
      </c>
      <c r="G145" s="12">
        <v>0</v>
      </c>
      <c r="H145" s="14">
        <f t="shared" si="6"/>
        <v>4037.1434200000003</v>
      </c>
      <c r="I145" s="14">
        <f t="shared" si="7"/>
        <v>4.341999999996915E-2</v>
      </c>
      <c r="J145" s="31">
        <f t="shared" si="8"/>
        <v>99.99776093234324</v>
      </c>
      <c r="K145" s="13"/>
    </row>
    <row r="146" spans="1:11" ht="16.05" customHeight="1">
      <c r="A146" s="10" t="s">
        <v>15</v>
      </c>
      <c r="B146" s="11" t="s">
        <v>16</v>
      </c>
      <c r="C146" s="12">
        <v>1314.8</v>
      </c>
      <c r="D146" s="12">
        <v>1314.8</v>
      </c>
      <c r="E146" s="12">
        <v>435.5</v>
      </c>
      <c r="F146" s="12">
        <v>435.49365000000006</v>
      </c>
      <c r="G146" s="12">
        <v>0</v>
      </c>
      <c r="H146" s="14">
        <f t="shared" si="6"/>
        <v>879.30634999999984</v>
      </c>
      <c r="I146" s="14">
        <f t="shared" si="7"/>
        <v>6.3499999999407919E-3</v>
      </c>
      <c r="J146" s="31">
        <f t="shared" si="8"/>
        <v>99.998541905855348</v>
      </c>
      <c r="K146" s="13"/>
    </row>
    <row r="147" spans="1:11" ht="16.05" customHeight="1">
      <c r="A147" s="10" t="s">
        <v>17</v>
      </c>
      <c r="B147" s="11" t="s">
        <v>18</v>
      </c>
      <c r="C147" s="12">
        <v>250</v>
      </c>
      <c r="D147" s="12">
        <v>97.685000000000002</v>
      </c>
      <c r="E147" s="12">
        <v>59</v>
      </c>
      <c r="F147" s="12">
        <v>58.857760000000006</v>
      </c>
      <c r="G147" s="12">
        <v>0</v>
      </c>
      <c r="H147" s="14">
        <f t="shared" si="6"/>
        <v>38.827239999999996</v>
      </c>
      <c r="I147" s="14">
        <f t="shared" si="7"/>
        <v>0.14223999999999393</v>
      </c>
      <c r="J147" s="31">
        <f t="shared" si="8"/>
        <v>99.758915254237309</v>
      </c>
      <c r="K147" s="13"/>
    </row>
    <row r="148" spans="1:11" ht="16.05" customHeight="1">
      <c r="A148" s="10" t="s">
        <v>19</v>
      </c>
      <c r="B148" s="11" t="s">
        <v>20</v>
      </c>
      <c r="C148" s="12">
        <v>295.8</v>
      </c>
      <c r="D148" s="12">
        <v>448.11500000000001</v>
      </c>
      <c r="E148" s="12">
        <v>40</v>
      </c>
      <c r="F148" s="12">
        <v>37.114199999999997</v>
      </c>
      <c r="G148" s="12">
        <v>0</v>
      </c>
      <c r="H148" s="14">
        <f t="shared" si="6"/>
        <v>411.00080000000003</v>
      </c>
      <c r="I148" s="14">
        <f t="shared" si="7"/>
        <v>2.8858000000000033</v>
      </c>
      <c r="J148" s="31">
        <f t="shared" si="8"/>
        <v>92.785499999999985</v>
      </c>
      <c r="K148" s="13"/>
    </row>
    <row r="149" spans="1:11" ht="16.05" customHeight="1">
      <c r="A149" s="10" t="s">
        <v>23</v>
      </c>
      <c r="B149" s="11" t="s">
        <v>24</v>
      </c>
      <c r="C149" s="12">
        <v>1145.4000000000001</v>
      </c>
      <c r="D149" s="12">
        <v>1145.4000000000001</v>
      </c>
      <c r="E149" s="12">
        <v>779.9</v>
      </c>
      <c r="F149" s="12">
        <v>779.89873</v>
      </c>
      <c r="G149" s="12">
        <v>0</v>
      </c>
      <c r="H149" s="14">
        <f t="shared" si="6"/>
        <v>365.50127000000009</v>
      </c>
      <c r="I149" s="14">
        <f t="shared" si="7"/>
        <v>1.2699999999767897E-3</v>
      </c>
      <c r="J149" s="31">
        <f t="shared" si="8"/>
        <v>99.999837158610077</v>
      </c>
      <c r="K149" s="13"/>
    </row>
    <row r="150" spans="1:11" ht="16.05" customHeight="1">
      <c r="A150" s="10" t="s">
        <v>25</v>
      </c>
      <c r="B150" s="11" t="s">
        <v>26</v>
      </c>
      <c r="C150" s="12">
        <v>21.900000000000002</v>
      </c>
      <c r="D150" s="12">
        <v>21.900000000000002</v>
      </c>
      <c r="E150" s="12">
        <v>6.1000000000000005</v>
      </c>
      <c r="F150" s="12">
        <v>5.8473100000000002</v>
      </c>
      <c r="G150" s="12">
        <v>0</v>
      </c>
      <c r="H150" s="14">
        <f t="shared" si="6"/>
        <v>16.052690000000002</v>
      </c>
      <c r="I150" s="14">
        <f t="shared" si="7"/>
        <v>0.2526900000000003</v>
      </c>
      <c r="J150" s="31">
        <f t="shared" si="8"/>
        <v>95.857540983606555</v>
      </c>
      <c r="K150" s="13"/>
    </row>
    <row r="151" spans="1:11" ht="16.05" customHeight="1">
      <c r="A151" s="10" t="s">
        <v>27</v>
      </c>
      <c r="B151" s="11" t="s">
        <v>28</v>
      </c>
      <c r="C151" s="12">
        <v>150</v>
      </c>
      <c r="D151" s="12">
        <v>150</v>
      </c>
      <c r="E151" s="12">
        <v>60</v>
      </c>
      <c r="F151" s="12">
        <v>58.05077</v>
      </c>
      <c r="G151" s="12">
        <v>0</v>
      </c>
      <c r="H151" s="14">
        <f t="shared" si="6"/>
        <v>91.94923</v>
      </c>
      <c r="I151" s="14">
        <f t="shared" si="7"/>
        <v>1.94923</v>
      </c>
      <c r="J151" s="31">
        <f t="shared" si="8"/>
        <v>96.751283333333333</v>
      </c>
      <c r="K151" s="13"/>
    </row>
    <row r="152" spans="1:11" ht="16.05" customHeight="1">
      <c r="A152" s="10" t="s">
        <v>31</v>
      </c>
      <c r="B152" s="11" t="s">
        <v>32</v>
      </c>
      <c r="C152" s="12">
        <v>10.1</v>
      </c>
      <c r="D152" s="12">
        <v>50.1</v>
      </c>
      <c r="E152" s="12">
        <v>8.8000000000000007</v>
      </c>
      <c r="F152" s="12">
        <v>4.2766299999999999</v>
      </c>
      <c r="G152" s="12">
        <v>0</v>
      </c>
      <c r="H152" s="14">
        <f t="shared" si="6"/>
        <v>45.823370000000004</v>
      </c>
      <c r="I152" s="14">
        <f t="shared" si="7"/>
        <v>4.5233700000000008</v>
      </c>
      <c r="J152" s="31">
        <f t="shared" si="8"/>
        <v>48.598068181818178</v>
      </c>
      <c r="K152" s="13"/>
    </row>
    <row r="153" spans="1:11" s="16" customFormat="1" ht="21" customHeight="1">
      <c r="A153" s="24" t="s">
        <v>109</v>
      </c>
      <c r="B153" s="25" t="s">
        <v>110</v>
      </c>
      <c r="C153" s="26">
        <v>490</v>
      </c>
      <c r="D153" s="26">
        <v>420</v>
      </c>
      <c r="E153" s="26">
        <v>276.39999999999998</v>
      </c>
      <c r="F153" s="26">
        <v>229.24940000000001</v>
      </c>
      <c r="G153" s="26">
        <v>44.660000000000004</v>
      </c>
      <c r="H153" s="26">
        <f t="shared" si="6"/>
        <v>190.75059999999999</v>
      </c>
      <c r="I153" s="26">
        <f t="shared" si="7"/>
        <v>47.150599999999969</v>
      </c>
      <c r="J153" s="23">
        <f t="shared" si="8"/>
        <v>82.941172214182359</v>
      </c>
      <c r="K153" s="36"/>
    </row>
    <row r="154" spans="1:11" ht="16.2" customHeight="1">
      <c r="A154" s="10" t="s">
        <v>17</v>
      </c>
      <c r="B154" s="11" t="s">
        <v>18</v>
      </c>
      <c r="C154" s="12">
        <v>420</v>
      </c>
      <c r="D154" s="12">
        <v>370.1</v>
      </c>
      <c r="E154" s="12">
        <v>226.5</v>
      </c>
      <c r="F154" s="12">
        <v>179.3494</v>
      </c>
      <c r="G154" s="12">
        <v>44.660000000000004</v>
      </c>
      <c r="H154" s="14">
        <f t="shared" si="6"/>
        <v>190.75060000000002</v>
      </c>
      <c r="I154" s="14">
        <f t="shared" si="7"/>
        <v>47.150599999999997</v>
      </c>
      <c r="J154" s="31">
        <f t="shared" si="8"/>
        <v>79.182958057395155</v>
      </c>
      <c r="K154" s="13"/>
    </row>
    <row r="155" spans="1:11" ht="16.2" customHeight="1">
      <c r="A155" s="10" t="s">
        <v>19</v>
      </c>
      <c r="B155" s="11" t="s">
        <v>20</v>
      </c>
      <c r="C155" s="12">
        <v>70</v>
      </c>
      <c r="D155" s="12">
        <v>49.9</v>
      </c>
      <c r="E155" s="12">
        <v>49.9</v>
      </c>
      <c r="F155" s="12">
        <v>49.9</v>
      </c>
      <c r="G155" s="12">
        <v>0</v>
      </c>
      <c r="H155" s="14">
        <f t="shared" si="6"/>
        <v>0</v>
      </c>
      <c r="I155" s="14">
        <f t="shared" si="7"/>
        <v>0</v>
      </c>
      <c r="J155" s="31">
        <f t="shared" si="8"/>
        <v>100</v>
      </c>
      <c r="K155" s="13"/>
    </row>
    <row r="156" spans="1:11" s="16" customFormat="1" ht="28.8" customHeight="1">
      <c r="A156" s="24" t="s">
        <v>111</v>
      </c>
      <c r="B156" s="25" t="s">
        <v>112</v>
      </c>
      <c r="C156" s="26">
        <v>0</v>
      </c>
      <c r="D156" s="26">
        <v>70</v>
      </c>
      <c r="E156" s="26">
        <v>0</v>
      </c>
      <c r="F156" s="26">
        <v>0</v>
      </c>
      <c r="G156" s="26">
        <v>0</v>
      </c>
      <c r="H156" s="26">
        <f t="shared" si="6"/>
        <v>70</v>
      </c>
      <c r="I156" s="26">
        <f t="shared" si="7"/>
        <v>0</v>
      </c>
      <c r="J156" s="23">
        <f t="shared" si="8"/>
        <v>0</v>
      </c>
      <c r="K156" s="36"/>
    </row>
    <row r="157" spans="1:11" ht="16.2" customHeight="1">
      <c r="A157" s="10" t="s">
        <v>19</v>
      </c>
      <c r="B157" s="11" t="s">
        <v>20</v>
      </c>
      <c r="C157" s="12">
        <v>0</v>
      </c>
      <c r="D157" s="12">
        <v>70</v>
      </c>
      <c r="E157" s="12">
        <v>0</v>
      </c>
      <c r="F157" s="12">
        <v>0</v>
      </c>
      <c r="G157" s="12">
        <v>0</v>
      </c>
      <c r="H157" s="14">
        <f t="shared" si="6"/>
        <v>70</v>
      </c>
      <c r="I157" s="14">
        <f t="shared" si="7"/>
        <v>0</v>
      </c>
      <c r="J157" s="31">
        <f t="shared" si="8"/>
        <v>0</v>
      </c>
      <c r="K157" s="13"/>
    </row>
    <row r="158" spans="1:11" s="16" customFormat="1" ht="28.2" customHeight="1">
      <c r="A158" s="24" t="s">
        <v>113</v>
      </c>
      <c r="B158" s="25" t="s">
        <v>114</v>
      </c>
      <c r="C158" s="26">
        <v>199</v>
      </c>
      <c r="D158" s="26">
        <v>199</v>
      </c>
      <c r="E158" s="26">
        <v>102.05</v>
      </c>
      <c r="F158" s="26">
        <v>101.99789</v>
      </c>
      <c r="G158" s="26">
        <v>0</v>
      </c>
      <c r="H158" s="26">
        <f t="shared" si="6"/>
        <v>97.002110000000002</v>
      </c>
      <c r="I158" s="26">
        <f t="shared" si="7"/>
        <v>5.210999999999899E-2</v>
      </c>
      <c r="J158" s="23">
        <f t="shared" si="8"/>
        <v>99.948936795688397</v>
      </c>
      <c r="K158" s="36"/>
    </row>
    <row r="159" spans="1:11" ht="16.05" customHeight="1">
      <c r="A159" s="10" t="s">
        <v>17</v>
      </c>
      <c r="B159" s="11" t="s">
        <v>18</v>
      </c>
      <c r="C159" s="12">
        <v>25</v>
      </c>
      <c r="D159" s="12">
        <v>25</v>
      </c>
      <c r="E159" s="12">
        <v>3.0500000000000003</v>
      </c>
      <c r="F159" s="12">
        <v>3</v>
      </c>
      <c r="G159" s="12">
        <v>0</v>
      </c>
      <c r="H159" s="14">
        <f t="shared" si="6"/>
        <v>22</v>
      </c>
      <c r="I159" s="14">
        <f t="shared" si="7"/>
        <v>5.0000000000000266E-2</v>
      </c>
      <c r="J159" s="31">
        <f t="shared" si="8"/>
        <v>98.360655737704903</v>
      </c>
      <c r="K159" s="13"/>
    </row>
    <row r="160" spans="1:11" ht="16.05" customHeight="1">
      <c r="A160" s="10" t="s">
        <v>19</v>
      </c>
      <c r="B160" s="11" t="s">
        <v>20</v>
      </c>
      <c r="C160" s="12">
        <v>99</v>
      </c>
      <c r="D160" s="12">
        <v>99</v>
      </c>
      <c r="E160" s="12">
        <v>99</v>
      </c>
      <c r="F160" s="12">
        <v>98.997889999999998</v>
      </c>
      <c r="G160" s="12">
        <v>0</v>
      </c>
      <c r="H160" s="14">
        <f t="shared" si="6"/>
        <v>2.1100000000018326E-3</v>
      </c>
      <c r="I160" s="14">
        <f t="shared" si="7"/>
        <v>2.1100000000018326E-3</v>
      </c>
      <c r="J160" s="31">
        <f t="shared" si="8"/>
        <v>99.997868686868685</v>
      </c>
      <c r="K160" s="13"/>
    </row>
    <row r="161" spans="1:11" ht="16.05" customHeight="1">
      <c r="A161" s="10" t="s">
        <v>21</v>
      </c>
      <c r="B161" s="11" t="s">
        <v>22</v>
      </c>
      <c r="C161" s="12">
        <v>75</v>
      </c>
      <c r="D161" s="12">
        <v>75</v>
      </c>
      <c r="E161" s="12">
        <v>0</v>
      </c>
      <c r="F161" s="12">
        <v>0</v>
      </c>
      <c r="G161" s="12">
        <v>0</v>
      </c>
      <c r="H161" s="14">
        <f t="shared" si="6"/>
        <v>75</v>
      </c>
      <c r="I161" s="14">
        <f t="shared" si="7"/>
        <v>0</v>
      </c>
      <c r="J161" s="31">
        <f t="shared" si="8"/>
        <v>0</v>
      </c>
      <c r="K161" s="13"/>
    </row>
    <row r="162" spans="1:11" s="16" customFormat="1" ht="34.200000000000003" customHeight="1">
      <c r="A162" s="24" t="s">
        <v>115</v>
      </c>
      <c r="B162" s="25" t="s">
        <v>116</v>
      </c>
      <c r="C162" s="26">
        <v>1048.3000000000002</v>
      </c>
      <c r="D162" s="26">
        <v>1048.3000000000002</v>
      </c>
      <c r="E162" s="26">
        <v>437.80000000000007</v>
      </c>
      <c r="F162" s="26">
        <v>436.01747</v>
      </c>
      <c r="G162" s="26">
        <v>0</v>
      </c>
      <c r="H162" s="26">
        <f t="shared" si="6"/>
        <v>612.28253000000018</v>
      </c>
      <c r="I162" s="26">
        <f t="shared" si="7"/>
        <v>1.7825300000000652</v>
      </c>
      <c r="J162" s="23">
        <f t="shared" si="8"/>
        <v>99.592843764275912</v>
      </c>
      <c r="K162" s="36"/>
    </row>
    <row r="163" spans="1:11" ht="16.05" customHeight="1">
      <c r="A163" s="10" t="s">
        <v>13</v>
      </c>
      <c r="B163" s="11" t="s">
        <v>14</v>
      </c>
      <c r="C163" s="12">
        <v>807.7</v>
      </c>
      <c r="D163" s="12">
        <v>807.7</v>
      </c>
      <c r="E163" s="12">
        <v>346.3</v>
      </c>
      <c r="F163" s="12">
        <v>345.44198999999998</v>
      </c>
      <c r="G163" s="12">
        <v>0</v>
      </c>
      <c r="H163" s="14">
        <f t="shared" si="6"/>
        <v>462.25801000000007</v>
      </c>
      <c r="I163" s="14">
        <f t="shared" si="7"/>
        <v>0.85801000000003569</v>
      </c>
      <c r="J163" s="31">
        <f t="shared" si="8"/>
        <v>99.752235056309544</v>
      </c>
      <c r="K163" s="13"/>
    </row>
    <row r="164" spans="1:11" ht="16.05" customHeight="1">
      <c r="A164" s="10" t="s">
        <v>15</v>
      </c>
      <c r="B164" s="11" t="s">
        <v>16</v>
      </c>
      <c r="C164" s="12">
        <v>177.70000000000002</v>
      </c>
      <c r="D164" s="12">
        <v>177.70000000000002</v>
      </c>
      <c r="E164" s="12">
        <v>75</v>
      </c>
      <c r="F164" s="12">
        <v>74.316820000000007</v>
      </c>
      <c r="G164" s="12">
        <v>0</v>
      </c>
      <c r="H164" s="14">
        <f t="shared" si="6"/>
        <v>103.38318000000001</v>
      </c>
      <c r="I164" s="14">
        <f t="shared" si="7"/>
        <v>0.68317999999999302</v>
      </c>
      <c r="J164" s="31">
        <f t="shared" si="8"/>
        <v>99.089093333333338</v>
      </c>
      <c r="K164" s="13"/>
    </row>
    <row r="165" spans="1:11" ht="16.05" customHeight="1">
      <c r="A165" s="10" t="s">
        <v>17</v>
      </c>
      <c r="B165" s="11" t="s">
        <v>18</v>
      </c>
      <c r="C165" s="12">
        <v>30</v>
      </c>
      <c r="D165" s="12">
        <v>29.900000000000002</v>
      </c>
      <c r="E165" s="12">
        <v>1.2</v>
      </c>
      <c r="F165" s="12">
        <v>1.1400000000000001</v>
      </c>
      <c r="G165" s="12">
        <v>0</v>
      </c>
      <c r="H165" s="14">
        <f t="shared" si="6"/>
        <v>28.76</v>
      </c>
      <c r="I165" s="14">
        <f t="shared" si="7"/>
        <v>5.9999999999999831E-2</v>
      </c>
      <c r="J165" s="31">
        <f t="shared" si="8"/>
        <v>95.000000000000014</v>
      </c>
      <c r="K165" s="13"/>
    </row>
    <row r="166" spans="1:11" ht="16.05" customHeight="1">
      <c r="A166" s="10" t="s">
        <v>19</v>
      </c>
      <c r="B166" s="11" t="s">
        <v>20</v>
      </c>
      <c r="C166" s="12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f t="shared" si="6"/>
        <v>1</v>
      </c>
      <c r="I166" s="14">
        <f t="shared" si="7"/>
        <v>0</v>
      </c>
      <c r="J166" s="31">
        <f t="shared" si="8"/>
        <v>0</v>
      </c>
      <c r="K166" s="13"/>
    </row>
    <row r="167" spans="1:11" ht="16.05" customHeight="1">
      <c r="A167" s="10" t="s">
        <v>21</v>
      </c>
      <c r="B167" s="11" t="s">
        <v>22</v>
      </c>
      <c r="C167" s="12">
        <v>10</v>
      </c>
      <c r="D167" s="12">
        <v>10</v>
      </c>
      <c r="E167" s="12">
        <v>0</v>
      </c>
      <c r="F167" s="12">
        <v>0</v>
      </c>
      <c r="G167" s="12">
        <v>0</v>
      </c>
      <c r="H167" s="14">
        <f t="shared" si="6"/>
        <v>10</v>
      </c>
      <c r="I167" s="14">
        <f t="shared" si="7"/>
        <v>0</v>
      </c>
      <c r="J167" s="31">
        <f t="shared" si="8"/>
        <v>0</v>
      </c>
      <c r="K167" s="13"/>
    </row>
    <row r="168" spans="1:11" ht="16.05" customHeight="1">
      <c r="A168" s="10" t="s">
        <v>23</v>
      </c>
      <c r="B168" s="11" t="s">
        <v>24</v>
      </c>
      <c r="C168" s="12">
        <v>15</v>
      </c>
      <c r="D168" s="12">
        <v>15</v>
      </c>
      <c r="E168" s="12">
        <v>9.3000000000000007</v>
      </c>
      <c r="F168" s="12">
        <v>9.3000000000000007</v>
      </c>
      <c r="G168" s="12">
        <v>0</v>
      </c>
      <c r="H168" s="14">
        <f t="shared" si="6"/>
        <v>5.6999999999999993</v>
      </c>
      <c r="I168" s="14">
        <f t="shared" si="7"/>
        <v>0</v>
      </c>
      <c r="J168" s="31">
        <f t="shared" si="8"/>
        <v>100</v>
      </c>
      <c r="K168" s="13"/>
    </row>
    <row r="169" spans="1:11" ht="16.05" customHeight="1">
      <c r="A169" s="10" t="s">
        <v>25</v>
      </c>
      <c r="B169" s="11" t="s">
        <v>26</v>
      </c>
      <c r="C169" s="12">
        <v>0.2</v>
      </c>
      <c r="D169" s="12">
        <v>0.2</v>
      </c>
      <c r="E169" s="12">
        <v>0.1</v>
      </c>
      <c r="F169" s="12">
        <v>3.7039999999999997E-2</v>
      </c>
      <c r="G169" s="12">
        <v>0</v>
      </c>
      <c r="H169" s="14">
        <f t="shared" si="6"/>
        <v>0.16296000000000002</v>
      </c>
      <c r="I169" s="14">
        <f t="shared" si="7"/>
        <v>6.2960000000000016E-2</v>
      </c>
      <c r="J169" s="31">
        <f t="shared" si="8"/>
        <v>37.039999999999992</v>
      </c>
      <c r="K169" s="13"/>
    </row>
    <row r="170" spans="1:11" ht="16.05" customHeight="1">
      <c r="A170" s="10" t="s">
        <v>27</v>
      </c>
      <c r="B170" s="11" t="s">
        <v>28</v>
      </c>
      <c r="C170" s="12">
        <v>1.5</v>
      </c>
      <c r="D170" s="12">
        <v>1.5</v>
      </c>
      <c r="E170" s="12">
        <v>0.70000000000000007</v>
      </c>
      <c r="F170" s="12">
        <v>0.67574999999999996</v>
      </c>
      <c r="G170" s="12">
        <v>0</v>
      </c>
      <c r="H170" s="14">
        <f t="shared" si="6"/>
        <v>0.82425000000000004</v>
      </c>
      <c r="I170" s="14">
        <f t="shared" si="7"/>
        <v>2.4250000000000105E-2</v>
      </c>
      <c r="J170" s="31">
        <f t="shared" si="8"/>
        <v>96.535714285714263</v>
      </c>
      <c r="K170" s="13"/>
    </row>
    <row r="171" spans="1:11" ht="16.05" customHeight="1">
      <c r="A171" s="10" t="s">
        <v>31</v>
      </c>
      <c r="B171" s="11" t="s">
        <v>32</v>
      </c>
      <c r="C171" s="12">
        <v>0.2</v>
      </c>
      <c r="D171" s="12">
        <v>0.2</v>
      </c>
      <c r="E171" s="12">
        <v>0.1</v>
      </c>
      <c r="F171" s="12">
        <v>5.8700000000000002E-3</v>
      </c>
      <c r="G171" s="12">
        <v>0</v>
      </c>
      <c r="H171" s="14">
        <f t="shared" si="6"/>
        <v>0.19413000000000002</v>
      </c>
      <c r="I171" s="14">
        <f t="shared" si="7"/>
        <v>9.4130000000000005E-2</v>
      </c>
      <c r="J171" s="31">
        <f t="shared" si="8"/>
        <v>5.87</v>
      </c>
      <c r="K171" s="13"/>
    </row>
    <row r="172" spans="1:11" ht="29.4" customHeight="1">
      <c r="A172" s="10" t="s">
        <v>33</v>
      </c>
      <c r="B172" s="11" t="s">
        <v>34</v>
      </c>
      <c r="C172" s="12">
        <v>5</v>
      </c>
      <c r="D172" s="12">
        <v>5.1000000000000005</v>
      </c>
      <c r="E172" s="12">
        <v>5.1000000000000005</v>
      </c>
      <c r="F172" s="12">
        <v>5.1000000000000005</v>
      </c>
      <c r="G172" s="12">
        <v>0</v>
      </c>
      <c r="H172" s="14">
        <f t="shared" si="6"/>
        <v>0</v>
      </c>
      <c r="I172" s="14">
        <f t="shared" si="7"/>
        <v>0</v>
      </c>
      <c r="J172" s="31">
        <f t="shared" si="8"/>
        <v>100</v>
      </c>
      <c r="K172" s="13"/>
    </row>
    <row r="173" spans="1:11" s="16" customFormat="1" ht="40.799999999999997" customHeight="1">
      <c r="A173" s="24" t="s">
        <v>117</v>
      </c>
      <c r="B173" s="25" t="s">
        <v>118</v>
      </c>
      <c r="C173" s="26">
        <v>10</v>
      </c>
      <c r="D173" s="26">
        <v>10</v>
      </c>
      <c r="E173" s="26">
        <v>1.4000000000000001</v>
      </c>
      <c r="F173" s="26">
        <v>1.3800000000000001</v>
      </c>
      <c r="G173" s="26">
        <v>0</v>
      </c>
      <c r="H173" s="26">
        <f t="shared" si="6"/>
        <v>8.6199999999999992</v>
      </c>
      <c r="I173" s="26">
        <f t="shared" si="7"/>
        <v>2.0000000000000018E-2</v>
      </c>
      <c r="J173" s="23">
        <f t="shared" si="8"/>
        <v>98.571428571428569</v>
      </c>
      <c r="K173" s="36"/>
    </row>
    <row r="174" spans="1:11" ht="18.600000000000001" customHeight="1">
      <c r="A174" s="10" t="s">
        <v>17</v>
      </c>
      <c r="B174" s="11" t="s">
        <v>18</v>
      </c>
      <c r="C174" s="12">
        <v>10</v>
      </c>
      <c r="D174" s="12">
        <v>10</v>
      </c>
      <c r="E174" s="12">
        <v>1.4000000000000001</v>
      </c>
      <c r="F174" s="12">
        <v>1.3800000000000001</v>
      </c>
      <c r="G174" s="12">
        <v>0</v>
      </c>
      <c r="H174" s="14">
        <f t="shared" si="6"/>
        <v>8.6199999999999992</v>
      </c>
      <c r="I174" s="14">
        <f t="shared" si="7"/>
        <v>2.0000000000000018E-2</v>
      </c>
      <c r="J174" s="31">
        <f t="shared" si="8"/>
        <v>98.571428571428569</v>
      </c>
      <c r="K174" s="13"/>
    </row>
    <row r="175" spans="1:11" s="16" customFormat="1" ht="42" customHeight="1">
      <c r="A175" s="24" t="s">
        <v>119</v>
      </c>
      <c r="B175" s="25" t="s">
        <v>120</v>
      </c>
      <c r="C175" s="26">
        <v>0</v>
      </c>
      <c r="D175" s="26">
        <v>476</v>
      </c>
      <c r="E175" s="26">
        <v>414.5</v>
      </c>
      <c r="F175" s="26">
        <v>414.45033000000001</v>
      </c>
      <c r="G175" s="26">
        <v>0</v>
      </c>
      <c r="H175" s="26">
        <f t="shared" si="6"/>
        <v>61.549669999999992</v>
      </c>
      <c r="I175" s="26">
        <f t="shared" si="7"/>
        <v>4.9669999999991887E-2</v>
      </c>
      <c r="J175" s="23">
        <f t="shared" si="8"/>
        <v>99.988016887816642</v>
      </c>
      <c r="K175" s="36"/>
    </row>
    <row r="176" spans="1:11" ht="16.2" customHeight="1">
      <c r="A176" s="10" t="s">
        <v>17</v>
      </c>
      <c r="B176" s="11" t="s">
        <v>18</v>
      </c>
      <c r="C176" s="12">
        <v>0</v>
      </c>
      <c r="D176" s="12">
        <v>61</v>
      </c>
      <c r="E176" s="12">
        <v>0</v>
      </c>
      <c r="F176" s="12">
        <v>0</v>
      </c>
      <c r="G176" s="12">
        <v>0</v>
      </c>
      <c r="H176" s="14">
        <f t="shared" si="6"/>
        <v>61</v>
      </c>
      <c r="I176" s="14">
        <f t="shared" si="7"/>
        <v>0</v>
      </c>
      <c r="J176" s="31">
        <f t="shared" si="8"/>
        <v>0</v>
      </c>
      <c r="K176" s="13"/>
    </row>
    <row r="177" spans="1:11" ht="16.2" customHeight="1">
      <c r="A177" s="10" t="s">
        <v>19</v>
      </c>
      <c r="B177" s="11" t="s">
        <v>20</v>
      </c>
      <c r="C177" s="12">
        <v>0</v>
      </c>
      <c r="D177" s="12">
        <v>415</v>
      </c>
      <c r="E177" s="12">
        <v>414.5</v>
      </c>
      <c r="F177" s="12">
        <v>414.45033000000001</v>
      </c>
      <c r="G177" s="12">
        <v>0</v>
      </c>
      <c r="H177" s="14">
        <f t="shared" si="6"/>
        <v>0.54966999999999189</v>
      </c>
      <c r="I177" s="14">
        <f t="shared" si="7"/>
        <v>4.9669999999991887E-2</v>
      </c>
      <c r="J177" s="31">
        <f t="shared" si="8"/>
        <v>99.988016887816642</v>
      </c>
      <c r="K177" s="13"/>
    </row>
    <row r="178" spans="1:11" ht="22.8" customHeight="1">
      <c r="A178" s="51" t="s">
        <v>121</v>
      </c>
      <c r="B178" s="50" t="s">
        <v>122</v>
      </c>
      <c r="C178" s="49">
        <v>15997.410000000003</v>
      </c>
      <c r="D178" s="49">
        <v>20557.064000000002</v>
      </c>
      <c r="E178" s="49">
        <v>10247.311000000003</v>
      </c>
      <c r="F178" s="49">
        <v>10098.28168</v>
      </c>
      <c r="G178" s="49">
        <v>0</v>
      </c>
      <c r="H178" s="49">
        <f t="shared" si="6"/>
        <v>10458.782320000002</v>
      </c>
      <c r="I178" s="49">
        <f t="shared" si="7"/>
        <v>149.02932000000328</v>
      </c>
      <c r="J178" s="48">
        <f t="shared" si="8"/>
        <v>98.545673884592716</v>
      </c>
      <c r="K178" s="13"/>
    </row>
    <row r="179" spans="1:11" s="16" customFormat="1" ht="32.4" customHeight="1">
      <c r="A179" s="24" t="s">
        <v>123</v>
      </c>
      <c r="B179" s="25" t="s">
        <v>86</v>
      </c>
      <c r="C179" s="26">
        <v>2209.6000000000004</v>
      </c>
      <c r="D179" s="26">
        <v>2209.6000000000004</v>
      </c>
      <c r="E179" s="26">
        <v>928.20000000000016</v>
      </c>
      <c r="F179" s="26">
        <v>911.37504000000001</v>
      </c>
      <c r="G179" s="26">
        <v>0</v>
      </c>
      <c r="H179" s="26">
        <f t="shared" si="6"/>
        <v>1298.2249600000005</v>
      </c>
      <c r="I179" s="26">
        <f t="shared" si="7"/>
        <v>16.824960000000146</v>
      </c>
      <c r="J179" s="23">
        <f t="shared" si="8"/>
        <v>98.187356173238513</v>
      </c>
      <c r="K179" s="36"/>
    </row>
    <row r="180" spans="1:11" ht="16.05" customHeight="1">
      <c r="A180" s="10" t="s">
        <v>13</v>
      </c>
      <c r="B180" s="11" t="s">
        <v>14</v>
      </c>
      <c r="C180" s="12">
        <v>1740.6000000000001</v>
      </c>
      <c r="D180" s="12">
        <v>1740.6000000000001</v>
      </c>
      <c r="E180" s="12">
        <v>739.80000000000007</v>
      </c>
      <c r="F180" s="12">
        <v>739.78601000000003</v>
      </c>
      <c r="G180" s="12">
        <v>0</v>
      </c>
      <c r="H180" s="14">
        <f t="shared" si="6"/>
        <v>1000.8139900000001</v>
      </c>
      <c r="I180" s="14">
        <f t="shared" si="7"/>
        <v>1.3990000000035252E-2</v>
      </c>
      <c r="J180" s="31">
        <f t="shared" si="8"/>
        <v>99.998108948364418</v>
      </c>
      <c r="K180" s="13"/>
    </row>
    <row r="181" spans="1:11" ht="16.05" customHeight="1">
      <c r="A181" s="10" t="s">
        <v>15</v>
      </c>
      <c r="B181" s="11" t="s">
        <v>16</v>
      </c>
      <c r="C181" s="12">
        <v>383</v>
      </c>
      <c r="D181" s="12">
        <v>383</v>
      </c>
      <c r="E181" s="12">
        <v>169.70000000000002</v>
      </c>
      <c r="F181" s="12">
        <v>166.47902999999999</v>
      </c>
      <c r="G181" s="12">
        <v>0</v>
      </c>
      <c r="H181" s="14">
        <f t="shared" si="6"/>
        <v>216.52097000000001</v>
      </c>
      <c r="I181" s="14">
        <f t="shared" si="7"/>
        <v>3.2209700000000225</v>
      </c>
      <c r="J181" s="31">
        <f t="shared" si="8"/>
        <v>98.101962286387732</v>
      </c>
      <c r="K181" s="13"/>
    </row>
    <row r="182" spans="1:11" ht="16.05" customHeight="1">
      <c r="A182" s="10" t="s">
        <v>17</v>
      </c>
      <c r="B182" s="11" t="s">
        <v>18</v>
      </c>
      <c r="C182" s="12">
        <v>55</v>
      </c>
      <c r="D182" s="12">
        <v>55</v>
      </c>
      <c r="E182" s="12">
        <v>13.5</v>
      </c>
      <c r="F182" s="12">
        <v>0</v>
      </c>
      <c r="G182" s="12">
        <v>0</v>
      </c>
      <c r="H182" s="14">
        <f t="shared" si="6"/>
        <v>55</v>
      </c>
      <c r="I182" s="14">
        <f t="shared" si="7"/>
        <v>13.5</v>
      </c>
      <c r="J182" s="31">
        <f t="shared" si="8"/>
        <v>0</v>
      </c>
      <c r="K182" s="13"/>
    </row>
    <row r="183" spans="1:11" ht="16.05" customHeight="1">
      <c r="A183" s="10" t="s">
        <v>19</v>
      </c>
      <c r="B183" s="11" t="s">
        <v>20</v>
      </c>
      <c r="C183" s="12">
        <v>16</v>
      </c>
      <c r="D183" s="12">
        <v>16</v>
      </c>
      <c r="E183" s="12">
        <v>5.2</v>
      </c>
      <c r="F183" s="12">
        <v>5.1100000000000003</v>
      </c>
      <c r="G183" s="12">
        <v>0</v>
      </c>
      <c r="H183" s="14">
        <f t="shared" si="6"/>
        <v>10.89</v>
      </c>
      <c r="I183" s="14">
        <f t="shared" si="7"/>
        <v>8.9999999999999858E-2</v>
      </c>
      <c r="J183" s="31">
        <f t="shared" si="8"/>
        <v>98.269230769230774</v>
      </c>
      <c r="K183" s="13"/>
    </row>
    <row r="184" spans="1:11" ht="16.05" customHeight="1">
      <c r="A184" s="10" t="s">
        <v>21</v>
      </c>
      <c r="B184" s="11" t="s">
        <v>22</v>
      </c>
      <c r="C184" s="12">
        <v>15</v>
      </c>
      <c r="D184" s="12">
        <v>15</v>
      </c>
      <c r="E184" s="12">
        <v>0</v>
      </c>
      <c r="F184" s="12">
        <v>0</v>
      </c>
      <c r="G184" s="12">
        <v>0</v>
      </c>
      <c r="H184" s="14">
        <f t="shared" si="6"/>
        <v>15</v>
      </c>
      <c r="I184" s="14">
        <f t="shared" si="7"/>
        <v>0</v>
      </c>
      <c r="J184" s="31">
        <f t="shared" si="8"/>
        <v>0</v>
      </c>
      <c r="K184" s="13"/>
    </row>
    <row r="185" spans="1:11" s="16" customFormat="1" ht="29.4" customHeight="1">
      <c r="A185" s="24" t="s">
        <v>124</v>
      </c>
      <c r="B185" s="25" t="s">
        <v>125</v>
      </c>
      <c r="C185" s="26">
        <v>400</v>
      </c>
      <c r="D185" s="26">
        <v>400</v>
      </c>
      <c r="E185" s="26">
        <v>56.7</v>
      </c>
      <c r="F185" s="26">
        <v>56.7</v>
      </c>
      <c r="G185" s="26">
        <v>0</v>
      </c>
      <c r="H185" s="26">
        <f t="shared" si="6"/>
        <v>343.3</v>
      </c>
      <c r="I185" s="26">
        <f t="shared" si="7"/>
        <v>0</v>
      </c>
      <c r="J185" s="23">
        <f t="shared" si="8"/>
        <v>100</v>
      </c>
      <c r="K185" s="36"/>
    </row>
    <row r="186" spans="1:11" ht="16.2" customHeight="1">
      <c r="A186" s="10" t="s">
        <v>53</v>
      </c>
      <c r="B186" s="11" t="s">
        <v>54</v>
      </c>
      <c r="C186" s="12">
        <v>400</v>
      </c>
      <c r="D186" s="12">
        <v>400</v>
      </c>
      <c r="E186" s="12">
        <v>56.7</v>
      </c>
      <c r="F186" s="12">
        <v>56.7</v>
      </c>
      <c r="G186" s="12">
        <v>0</v>
      </c>
      <c r="H186" s="14">
        <f t="shared" si="6"/>
        <v>343.3</v>
      </c>
      <c r="I186" s="14">
        <f t="shared" si="7"/>
        <v>0</v>
      </c>
      <c r="J186" s="31">
        <f t="shared" si="8"/>
        <v>100</v>
      </c>
      <c r="K186" s="13"/>
    </row>
    <row r="187" spans="1:11" s="16" customFormat="1" ht="28.2" customHeight="1">
      <c r="A187" s="24" t="s">
        <v>126</v>
      </c>
      <c r="B187" s="25" t="s">
        <v>127</v>
      </c>
      <c r="C187" s="26">
        <v>16.899999999999999</v>
      </c>
      <c r="D187" s="26">
        <v>16.899999999999999</v>
      </c>
      <c r="E187" s="26">
        <v>9</v>
      </c>
      <c r="F187" s="26">
        <v>8.07</v>
      </c>
      <c r="G187" s="26">
        <v>0</v>
      </c>
      <c r="H187" s="26">
        <f t="shared" si="6"/>
        <v>8.8299999999999983</v>
      </c>
      <c r="I187" s="26">
        <f t="shared" si="7"/>
        <v>0.92999999999999972</v>
      </c>
      <c r="J187" s="23">
        <f t="shared" si="8"/>
        <v>89.666666666666671</v>
      </c>
      <c r="K187" s="36"/>
    </row>
    <row r="188" spans="1:11" ht="16.2" customHeight="1">
      <c r="A188" s="10" t="s">
        <v>53</v>
      </c>
      <c r="B188" s="11" t="s">
        <v>54</v>
      </c>
      <c r="C188" s="12">
        <v>16.899999999999999</v>
      </c>
      <c r="D188" s="12">
        <v>16.899999999999999</v>
      </c>
      <c r="E188" s="12">
        <v>9</v>
      </c>
      <c r="F188" s="12">
        <v>8.07</v>
      </c>
      <c r="G188" s="12">
        <v>0</v>
      </c>
      <c r="H188" s="14">
        <f t="shared" si="6"/>
        <v>8.8299999999999983</v>
      </c>
      <c r="I188" s="14">
        <f t="shared" si="7"/>
        <v>0.92999999999999972</v>
      </c>
      <c r="J188" s="31">
        <f t="shared" si="8"/>
        <v>89.666666666666671</v>
      </c>
      <c r="K188" s="13"/>
    </row>
    <row r="189" spans="1:11" s="16" customFormat="1" ht="29.4" customHeight="1">
      <c r="A189" s="24" t="s">
        <v>128</v>
      </c>
      <c r="B189" s="25" t="s">
        <v>129</v>
      </c>
      <c r="C189" s="26">
        <v>14.31</v>
      </c>
      <c r="D189" s="26">
        <v>11.925000000000001</v>
      </c>
      <c r="E189" s="26">
        <v>7.1520000000000001</v>
      </c>
      <c r="F189" s="26">
        <v>7.1520000000000001</v>
      </c>
      <c r="G189" s="26">
        <v>0</v>
      </c>
      <c r="H189" s="26">
        <f t="shared" si="6"/>
        <v>4.7730000000000006</v>
      </c>
      <c r="I189" s="26">
        <f t="shared" si="7"/>
        <v>0</v>
      </c>
      <c r="J189" s="23">
        <f t="shared" si="8"/>
        <v>100</v>
      </c>
      <c r="K189" s="36"/>
    </row>
    <row r="190" spans="1:11" ht="17.399999999999999" customHeight="1">
      <c r="A190" s="10" t="s">
        <v>53</v>
      </c>
      <c r="B190" s="11" t="s">
        <v>54</v>
      </c>
      <c r="C190" s="12">
        <v>14.31</v>
      </c>
      <c r="D190" s="12">
        <v>11.925000000000001</v>
      </c>
      <c r="E190" s="12">
        <v>7.1520000000000001</v>
      </c>
      <c r="F190" s="12">
        <v>7.1520000000000001</v>
      </c>
      <c r="G190" s="12">
        <v>0</v>
      </c>
      <c r="H190" s="14">
        <f t="shared" si="6"/>
        <v>4.7730000000000006</v>
      </c>
      <c r="I190" s="14">
        <f t="shared" si="7"/>
        <v>0</v>
      </c>
      <c r="J190" s="31">
        <f t="shared" si="8"/>
        <v>100</v>
      </c>
      <c r="K190" s="13"/>
    </row>
    <row r="191" spans="1:11" s="16" customFormat="1" ht="60" customHeight="1">
      <c r="A191" s="24" t="s">
        <v>130</v>
      </c>
      <c r="B191" s="25" t="s">
        <v>131</v>
      </c>
      <c r="C191" s="26">
        <v>12281.600000000002</v>
      </c>
      <c r="D191" s="26">
        <v>13747.470000000001</v>
      </c>
      <c r="E191" s="26">
        <v>6212.4480000000021</v>
      </c>
      <c r="F191" s="26">
        <v>6181.3235599999998</v>
      </c>
      <c r="G191" s="26">
        <v>0</v>
      </c>
      <c r="H191" s="26">
        <f t="shared" si="6"/>
        <v>7566.1464400000013</v>
      </c>
      <c r="I191" s="26">
        <f t="shared" si="7"/>
        <v>31.124440000002323</v>
      </c>
      <c r="J191" s="23">
        <f t="shared" si="8"/>
        <v>99.498998784376099</v>
      </c>
      <c r="K191" s="36"/>
    </row>
    <row r="192" spans="1:11" ht="16.05" customHeight="1">
      <c r="A192" s="10" t="s">
        <v>13</v>
      </c>
      <c r="B192" s="11" t="s">
        <v>14</v>
      </c>
      <c r="C192" s="12">
        <v>8797.2000000000007</v>
      </c>
      <c r="D192" s="12">
        <v>9973.06</v>
      </c>
      <c r="E192" s="12">
        <v>4573.9800000000005</v>
      </c>
      <c r="F192" s="12">
        <v>4573.8909699999995</v>
      </c>
      <c r="G192" s="12">
        <v>0</v>
      </c>
      <c r="H192" s="14">
        <f t="shared" si="6"/>
        <v>5399.16903</v>
      </c>
      <c r="I192" s="14">
        <f t="shared" si="7"/>
        <v>8.9030000001002918E-2</v>
      </c>
      <c r="J192" s="31">
        <f t="shared" si="8"/>
        <v>99.998053555109536</v>
      </c>
      <c r="K192" s="13"/>
    </row>
    <row r="193" spans="1:11" ht="16.05" customHeight="1">
      <c r="A193" s="10" t="s">
        <v>15</v>
      </c>
      <c r="B193" s="11" t="s">
        <v>16</v>
      </c>
      <c r="C193" s="12">
        <v>1935.3500000000001</v>
      </c>
      <c r="D193" s="12">
        <v>2194.1860000000001</v>
      </c>
      <c r="E193" s="12">
        <v>987.76800000000003</v>
      </c>
      <c r="F193" s="12">
        <v>987.69038999999998</v>
      </c>
      <c r="G193" s="12">
        <v>0</v>
      </c>
      <c r="H193" s="14">
        <f t="shared" si="6"/>
        <v>1206.4956100000002</v>
      </c>
      <c r="I193" s="14">
        <f t="shared" si="7"/>
        <v>7.7610000000049695E-2</v>
      </c>
      <c r="J193" s="31">
        <f t="shared" si="8"/>
        <v>99.992142891853149</v>
      </c>
      <c r="K193" s="13"/>
    </row>
    <row r="194" spans="1:11" ht="16.05" customHeight="1">
      <c r="A194" s="10" t="s">
        <v>17</v>
      </c>
      <c r="B194" s="11" t="s">
        <v>18</v>
      </c>
      <c r="C194" s="12">
        <v>246.5</v>
      </c>
      <c r="D194" s="12">
        <v>246.5</v>
      </c>
      <c r="E194" s="12">
        <v>103.5</v>
      </c>
      <c r="F194" s="12">
        <v>99.823999999999998</v>
      </c>
      <c r="G194" s="12">
        <v>0</v>
      </c>
      <c r="H194" s="14">
        <f t="shared" si="6"/>
        <v>146.67599999999999</v>
      </c>
      <c r="I194" s="14">
        <f t="shared" si="7"/>
        <v>3.6760000000000019</v>
      </c>
      <c r="J194" s="31">
        <f t="shared" si="8"/>
        <v>96.448309178743969</v>
      </c>
      <c r="K194" s="13"/>
    </row>
    <row r="195" spans="1:11" ht="16.05" customHeight="1">
      <c r="A195" s="10" t="s">
        <v>132</v>
      </c>
      <c r="B195" s="11" t="s">
        <v>133</v>
      </c>
      <c r="C195" s="12">
        <v>20.350000000000001</v>
      </c>
      <c r="D195" s="12">
        <v>20.350000000000001</v>
      </c>
      <c r="E195" s="12">
        <v>3.85</v>
      </c>
      <c r="F195" s="12">
        <v>0</v>
      </c>
      <c r="G195" s="12">
        <v>0</v>
      </c>
      <c r="H195" s="14">
        <f t="shared" si="6"/>
        <v>20.350000000000001</v>
      </c>
      <c r="I195" s="14">
        <f t="shared" si="7"/>
        <v>3.85</v>
      </c>
      <c r="J195" s="31">
        <f t="shared" si="8"/>
        <v>0</v>
      </c>
      <c r="K195" s="13"/>
    </row>
    <row r="196" spans="1:11" ht="16.05" customHeight="1">
      <c r="A196" s="10" t="s">
        <v>49</v>
      </c>
      <c r="B196" s="11" t="s">
        <v>50</v>
      </c>
      <c r="C196" s="12">
        <v>416.25</v>
      </c>
      <c r="D196" s="12">
        <v>416.25</v>
      </c>
      <c r="E196" s="12">
        <v>76.25</v>
      </c>
      <c r="F196" s="12">
        <v>64.911249999999995</v>
      </c>
      <c r="G196" s="12">
        <v>0</v>
      </c>
      <c r="H196" s="14">
        <f t="shared" si="6"/>
        <v>351.33875</v>
      </c>
      <c r="I196" s="14">
        <f t="shared" si="7"/>
        <v>11.338750000000005</v>
      </c>
      <c r="J196" s="31">
        <f t="shared" si="8"/>
        <v>85.129508196721304</v>
      </c>
      <c r="K196" s="13"/>
    </row>
    <row r="197" spans="1:11" ht="16.05" customHeight="1">
      <c r="A197" s="10" t="s">
        <v>19</v>
      </c>
      <c r="B197" s="11" t="s">
        <v>20</v>
      </c>
      <c r="C197" s="12">
        <v>108.5</v>
      </c>
      <c r="D197" s="12">
        <v>108.5</v>
      </c>
      <c r="E197" s="12">
        <v>48.6</v>
      </c>
      <c r="F197" s="12">
        <v>46.129989999999999</v>
      </c>
      <c r="G197" s="12">
        <v>0</v>
      </c>
      <c r="H197" s="14">
        <f t="shared" si="6"/>
        <v>62.370010000000001</v>
      </c>
      <c r="I197" s="14">
        <f t="shared" si="7"/>
        <v>2.470010000000002</v>
      </c>
      <c r="J197" s="31">
        <f t="shared" si="8"/>
        <v>94.91767489711934</v>
      </c>
      <c r="K197" s="13"/>
    </row>
    <row r="198" spans="1:11" ht="16.05" customHeight="1">
      <c r="A198" s="10" t="s">
        <v>21</v>
      </c>
      <c r="B198" s="11" t="s">
        <v>22</v>
      </c>
      <c r="C198" s="12">
        <v>10</v>
      </c>
      <c r="D198" s="12">
        <v>10</v>
      </c>
      <c r="E198" s="12">
        <v>1.1000000000000001</v>
      </c>
      <c r="F198" s="12">
        <v>1.0050000000000001</v>
      </c>
      <c r="G198" s="12">
        <v>0</v>
      </c>
      <c r="H198" s="14">
        <f t="shared" si="6"/>
        <v>8.9949999999999992</v>
      </c>
      <c r="I198" s="14">
        <f t="shared" si="7"/>
        <v>9.4999999999999973E-2</v>
      </c>
      <c r="J198" s="31">
        <f t="shared" si="8"/>
        <v>91.363636363636374</v>
      </c>
      <c r="K198" s="13"/>
    </row>
    <row r="199" spans="1:11" ht="16.05" customHeight="1">
      <c r="A199" s="10" t="s">
        <v>23</v>
      </c>
      <c r="B199" s="11" t="s">
        <v>24</v>
      </c>
      <c r="C199" s="12">
        <v>404.45</v>
      </c>
      <c r="D199" s="12">
        <v>404.45</v>
      </c>
      <c r="E199" s="12">
        <v>225.8</v>
      </c>
      <c r="F199" s="12">
        <v>223.79845</v>
      </c>
      <c r="G199" s="12">
        <v>0</v>
      </c>
      <c r="H199" s="14">
        <f t="shared" si="6"/>
        <v>180.65154999999999</v>
      </c>
      <c r="I199" s="14">
        <f t="shared" si="7"/>
        <v>2.0015500000000088</v>
      </c>
      <c r="J199" s="31">
        <f t="shared" si="8"/>
        <v>99.113573959255973</v>
      </c>
      <c r="K199" s="13"/>
    </row>
    <row r="200" spans="1:11" ht="16.05" customHeight="1">
      <c r="A200" s="10" t="s">
        <v>25</v>
      </c>
      <c r="B200" s="11" t="s">
        <v>26</v>
      </c>
      <c r="C200" s="12">
        <v>105.8</v>
      </c>
      <c r="D200" s="12">
        <v>105.8</v>
      </c>
      <c r="E200" s="12">
        <v>48</v>
      </c>
      <c r="F200" s="12">
        <v>46.426839999999999</v>
      </c>
      <c r="G200" s="12">
        <v>0</v>
      </c>
      <c r="H200" s="14">
        <f t="shared" si="6"/>
        <v>59.373159999999999</v>
      </c>
      <c r="I200" s="14">
        <f t="shared" si="7"/>
        <v>1.5731600000000014</v>
      </c>
      <c r="J200" s="31">
        <f t="shared" si="8"/>
        <v>96.722583333333333</v>
      </c>
      <c r="K200" s="13"/>
    </row>
    <row r="201" spans="1:11" ht="16.05" customHeight="1">
      <c r="A201" s="10" t="s">
        <v>27</v>
      </c>
      <c r="B201" s="11" t="s">
        <v>28</v>
      </c>
      <c r="C201" s="12">
        <v>231.25</v>
      </c>
      <c r="D201" s="12">
        <v>262.42399999999998</v>
      </c>
      <c r="E201" s="12">
        <v>141.25</v>
      </c>
      <c r="F201" s="12">
        <v>135.57667000000001</v>
      </c>
      <c r="G201" s="12">
        <v>0</v>
      </c>
      <c r="H201" s="14">
        <f t="shared" si="6"/>
        <v>126.84732999999997</v>
      </c>
      <c r="I201" s="14">
        <f t="shared" si="7"/>
        <v>5.6733299999999929</v>
      </c>
      <c r="J201" s="31">
        <f t="shared" si="8"/>
        <v>95.983483185840711</v>
      </c>
      <c r="K201" s="13"/>
    </row>
    <row r="202" spans="1:11" ht="16.05" customHeight="1">
      <c r="A202" s="10" t="s">
        <v>31</v>
      </c>
      <c r="B202" s="11" t="s">
        <v>32</v>
      </c>
      <c r="C202" s="12">
        <v>5.95</v>
      </c>
      <c r="D202" s="12">
        <v>5.95</v>
      </c>
      <c r="E202" s="12">
        <v>2.35</v>
      </c>
      <c r="F202" s="12">
        <v>2.0699999999999998</v>
      </c>
      <c r="G202" s="12">
        <v>0</v>
      </c>
      <c r="H202" s="14">
        <f t="shared" si="6"/>
        <v>3.8800000000000003</v>
      </c>
      <c r="I202" s="14">
        <f t="shared" si="7"/>
        <v>0.28000000000000025</v>
      </c>
      <c r="J202" s="31">
        <f t="shared" si="8"/>
        <v>88.085106382978722</v>
      </c>
      <c r="K202" s="13"/>
    </row>
    <row r="203" spans="1:11" s="16" customFormat="1" ht="50.4" customHeight="1">
      <c r="A203" s="24" t="s">
        <v>134</v>
      </c>
      <c r="B203" s="25" t="s">
        <v>135</v>
      </c>
      <c r="C203" s="26">
        <v>550</v>
      </c>
      <c r="D203" s="26">
        <v>550</v>
      </c>
      <c r="E203" s="26">
        <v>0</v>
      </c>
      <c r="F203" s="26">
        <v>0</v>
      </c>
      <c r="G203" s="26">
        <v>0</v>
      </c>
      <c r="H203" s="26">
        <f t="shared" ref="H203:H241" si="9">D203-F203</f>
        <v>550</v>
      </c>
      <c r="I203" s="26">
        <f t="shared" ref="I203:I241" si="10">E203-F203</f>
        <v>0</v>
      </c>
      <c r="J203" s="23">
        <f t="shared" ref="J203:J241" si="11">IF(E203=0,0,(F203/E203)*100)</f>
        <v>0</v>
      </c>
      <c r="K203" s="36"/>
    </row>
    <row r="204" spans="1:11" ht="16.2" customHeight="1">
      <c r="A204" s="10" t="s">
        <v>17</v>
      </c>
      <c r="B204" s="11" t="s">
        <v>18</v>
      </c>
      <c r="C204" s="12">
        <v>0</v>
      </c>
      <c r="D204" s="12">
        <v>550</v>
      </c>
      <c r="E204" s="12">
        <v>0</v>
      </c>
      <c r="F204" s="12">
        <v>0</v>
      </c>
      <c r="G204" s="12">
        <v>0</v>
      </c>
      <c r="H204" s="14">
        <f t="shared" si="9"/>
        <v>550</v>
      </c>
      <c r="I204" s="14">
        <f t="shared" si="10"/>
        <v>0</v>
      </c>
      <c r="J204" s="31">
        <f t="shared" si="11"/>
        <v>0</v>
      </c>
      <c r="K204" s="13"/>
    </row>
    <row r="205" spans="1:11" ht="16.2" customHeight="1">
      <c r="A205" s="10" t="s">
        <v>53</v>
      </c>
      <c r="B205" s="11" t="s">
        <v>54</v>
      </c>
      <c r="C205" s="12">
        <v>550</v>
      </c>
      <c r="D205" s="12">
        <v>0</v>
      </c>
      <c r="E205" s="12">
        <v>0</v>
      </c>
      <c r="F205" s="12">
        <v>0</v>
      </c>
      <c r="G205" s="12">
        <v>0</v>
      </c>
      <c r="H205" s="14">
        <f t="shared" si="9"/>
        <v>0</v>
      </c>
      <c r="I205" s="14">
        <f t="shared" si="10"/>
        <v>0</v>
      </c>
      <c r="J205" s="31">
        <f t="shared" si="11"/>
        <v>0</v>
      </c>
      <c r="K205" s="13"/>
    </row>
    <row r="206" spans="1:11" s="16" customFormat="1" ht="52.8">
      <c r="A206" s="24" t="s">
        <v>136</v>
      </c>
      <c r="B206" s="25" t="s">
        <v>137</v>
      </c>
      <c r="C206" s="26">
        <v>300</v>
      </c>
      <c r="D206" s="26">
        <v>300</v>
      </c>
      <c r="E206" s="26">
        <v>137.80000000000001</v>
      </c>
      <c r="F206" s="26">
        <v>137.73007999999999</v>
      </c>
      <c r="G206" s="26">
        <v>0</v>
      </c>
      <c r="H206" s="26">
        <f t="shared" si="9"/>
        <v>162.26992000000001</v>
      </c>
      <c r="I206" s="26">
        <f t="shared" si="10"/>
        <v>6.9920000000024629E-2</v>
      </c>
      <c r="J206" s="23">
        <f t="shared" si="11"/>
        <v>99.949259796806942</v>
      </c>
      <c r="K206" s="36"/>
    </row>
    <row r="207" spans="1:11" ht="16.2" customHeight="1">
      <c r="A207" s="10" t="s">
        <v>53</v>
      </c>
      <c r="B207" s="11" t="s">
        <v>54</v>
      </c>
      <c r="C207" s="12">
        <v>300</v>
      </c>
      <c r="D207" s="12">
        <v>300</v>
      </c>
      <c r="E207" s="12">
        <v>137.80000000000001</v>
      </c>
      <c r="F207" s="12">
        <v>137.73007999999999</v>
      </c>
      <c r="G207" s="12">
        <v>0</v>
      </c>
      <c r="H207" s="14">
        <f t="shared" si="9"/>
        <v>162.26992000000001</v>
      </c>
      <c r="I207" s="14">
        <f t="shared" si="10"/>
        <v>6.9920000000024629E-2</v>
      </c>
      <c r="J207" s="31">
        <f t="shared" si="11"/>
        <v>99.949259796806942</v>
      </c>
      <c r="K207" s="13"/>
    </row>
    <row r="208" spans="1:11" s="16" customFormat="1" ht="51" customHeight="1">
      <c r="A208" s="24" t="s">
        <v>138</v>
      </c>
      <c r="B208" s="25" t="s">
        <v>139</v>
      </c>
      <c r="C208" s="26">
        <v>0</v>
      </c>
      <c r="D208" s="26">
        <v>300.238</v>
      </c>
      <c r="E208" s="26">
        <v>100.08</v>
      </c>
      <c r="F208" s="26">
        <v>0</v>
      </c>
      <c r="G208" s="26">
        <v>0</v>
      </c>
      <c r="H208" s="26">
        <f t="shared" si="9"/>
        <v>300.238</v>
      </c>
      <c r="I208" s="26">
        <f t="shared" si="10"/>
        <v>100.08</v>
      </c>
      <c r="J208" s="23">
        <f t="shared" si="11"/>
        <v>0</v>
      </c>
      <c r="K208" s="36"/>
    </row>
    <row r="209" spans="1:11" ht="16.05" customHeight="1">
      <c r="A209" s="10" t="s">
        <v>13</v>
      </c>
      <c r="B209" s="11" t="s">
        <v>14</v>
      </c>
      <c r="C209" s="12">
        <v>0</v>
      </c>
      <c r="D209" s="12">
        <v>246.09700000000001</v>
      </c>
      <c r="E209" s="12">
        <v>82.031999999999996</v>
      </c>
      <c r="F209" s="12">
        <v>0</v>
      </c>
      <c r="G209" s="12">
        <v>0</v>
      </c>
      <c r="H209" s="14">
        <f t="shared" si="9"/>
        <v>246.09700000000001</v>
      </c>
      <c r="I209" s="14">
        <f t="shared" si="10"/>
        <v>82.031999999999996</v>
      </c>
      <c r="J209" s="31">
        <f t="shared" si="11"/>
        <v>0</v>
      </c>
      <c r="K209" s="13"/>
    </row>
    <row r="210" spans="1:11" ht="16.05" customHeight="1">
      <c r="A210" s="10" t="s">
        <v>15</v>
      </c>
      <c r="B210" s="11" t="s">
        <v>16</v>
      </c>
      <c r="C210" s="12">
        <v>0</v>
      </c>
      <c r="D210" s="12">
        <v>54.140999999999998</v>
      </c>
      <c r="E210" s="12">
        <v>18.048000000000002</v>
      </c>
      <c r="F210" s="12">
        <v>0</v>
      </c>
      <c r="G210" s="12">
        <v>0</v>
      </c>
      <c r="H210" s="14">
        <f t="shared" si="9"/>
        <v>54.140999999999998</v>
      </c>
      <c r="I210" s="14">
        <f t="shared" si="10"/>
        <v>18.048000000000002</v>
      </c>
      <c r="J210" s="31">
        <f t="shared" si="11"/>
        <v>0</v>
      </c>
      <c r="K210" s="13"/>
    </row>
    <row r="211" spans="1:11" s="16" customFormat="1" ht="69.599999999999994" customHeight="1">
      <c r="A211" s="24" t="s">
        <v>140</v>
      </c>
      <c r="B211" s="25" t="s">
        <v>141</v>
      </c>
      <c r="C211" s="26">
        <v>0</v>
      </c>
      <c r="D211" s="26">
        <v>2795.931</v>
      </c>
      <c r="E211" s="26">
        <v>2795.931</v>
      </c>
      <c r="F211" s="26">
        <v>2795.931</v>
      </c>
      <c r="G211" s="26">
        <v>0</v>
      </c>
      <c r="H211" s="26">
        <f t="shared" si="9"/>
        <v>0</v>
      </c>
      <c r="I211" s="26">
        <f t="shared" si="10"/>
        <v>0</v>
      </c>
      <c r="J211" s="23">
        <f t="shared" si="11"/>
        <v>100</v>
      </c>
      <c r="K211" s="36"/>
    </row>
    <row r="212" spans="1:11" ht="17.399999999999999" customHeight="1">
      <c r="A212" s="10" t="s">
        <v>142</v>
      </c>
      <c r="B212" s="11" t="s">
        <v>143</v>
      </c>
      <c r="C212" s="12">
        <v>0</v>
      </c>
      <c r="D212" s="12">
        <v>2795.931</v>
      </c>
      <c r="E212" s="12">
        <v>2795.931</v>
      </c>
      <c r="F212" s="12">
        <v>2795.931</v>
      </c>
      <c r="G212" s="12">
        <v>0</v>
      </c>
      <c r="H212" s="14">
        <f t="shared" si="9"/>
        <v>0</v>
      </c>
      <c r="I212" s="14">
        <f t="shared" si="10"/>
        <v>0</v>
      </c>
      <c r="J212" s="31">
        <f t="shared" si="11"/>
        <v>100</v>
      </c>
      <c r="K212" s="13"/>
    </row>
    <row r="213" spans="1:11" s="16" customFormat="1" ht="28.8" customHeight="1">
      <c r="A213" s="24" t="s">
        <v>144</v>
      </c>
      <c r="B213" s="25" t="s">
        <v>58</v>
      </c>
      <c r="C213" s="26">
        <v>225</v>
      </c>
      <c r="D213" s="26">
        <v>225</v>
      </c>
      <c r="E213" s="26">
        <v>0</v>
      </c>
      <c r="F213" s="26">
        <v>0</v>
      </c>
      <c r="G213" s="26">
        <v>0</v>
      </c>
      <c r="H213" s="26">
        <f t="shared" si="9"/>
        <v>225</v>
      </c>
      <c r="I213" s="26">
        <f t="shared" si="10"/>
        <v>0</v>
      </c>
      <c r="J213" s="28">
        <f t="shared" si="11"/>
        <v>0</v>
      </c>
      <c r="K213" s="36"/>
    </row>
    <row r="214" spans="1:11" ht="16.2" customHeight="1">
      <c r="A214" s="10" t="s">
        <v>53</v>
      </c>
      <c r="B214" s="11" t="s">
        <v>54</v>
      </c>
      <c r="C214" s="12">
        <v>225</v>
      </c>
      <c r="D214" s="12">
        <v>225</v>
      </c>
      <c r="E214" s="12">
        <v>0</v>
      </c>
      <c r="F214" s="12">
        <v>0</v>
      </c>
      <c r="G214" s="12">
        <v>0</v>
      </c>
      <c r="H214" s="14">
        <f t="shared" si="9"/>
        <v>225</v>
      </c>
      <c r="I214" s="14">
        <f t="shared" si="10"/>
        <v>0</v>
      </c>
      <c r="J214" s="31">
        <f t="shared" si="11"/>
        <v>0</v>
      </c>
      <c r="K214" s="13"/>
    </row>
    <row r="215" spans="1:11" s="16" customFormat="1" ht="22.2" customHeight="1">
      <c r="A215" s="51" t="s">
        <v>145</v>
      </c>
      <c r="B215" s="50" t="s">
        <v>146</v>
      </c>
      <c r="C215" s="49">
        <v>2106.29</v>
      </c>
      <c r="D215" s="49">
        <v>2106.29</v>
      </c>
      <c r="E215" s="49">
        <v>988.40000000000009</v>
      </c>
      <c r="F215" s="49">
        <v>834.50607000000014</v>
      </c>
      <c r="G215" s="49">
        <v>0</v>
      </c>
      <c r="H215" s="49">
        <f t="shared" si="9"/>
        <v>1271.7839299999998</v>
      </c>
      <c r="I215" s="49">
        <f t="shared" si="10"/>
        <v>153.89392999999995</v>
      </c>
      <c r="J215" s="48">
        <f t="shared" si="11"/>
        <v>84.429994941319308</v>
      </c>
      <c r="K215" s="36"/>
    </row>
    <row r="216" spans="1:11" s="16" customFormat="1" ht="31.2" customHeight="1">
      <c r="A216" s="24" t="s">
        <v>147</v>
      </c>
      <c r="B216" s="25" t="s">
        <v>86</v>
      </c>
      <c r="C216" s="26">
        <v>1889.1000000000001</v>
      </c>
      <c r="D216" s="26">
        <v>1889.1000000000001</v>
      </c>
      <c r="E216" s="26">
        <v>915.7</v>
      </c>
      <c r="F216" s="26">
        <v>819.6760700000001</v>
      </c>
      <c r="G216" s="26">
        <v>0</v>
      </c>
      <c r="H216" s="26">
        <f t="shared" si="9"/>
        <v>1069.4239299999999</v>
      </c>
      <c r="I216" s="26">
        <f t="shared" si="10"/>
        <v>96.02392999999995</v>
      </c>
      <c r="J216" s="23">
        <f t="shared" si="11"/>
        <v>89.513603800371314</v>
      </c>
      <c r="K216" s="36"/>
    </row>
    <row r="217" spans="1:11" ht="16.05" customHeight="1">
      <c r="A217" s="10" t="s">
        <v>13</v>
      </c>
      <c r="B217" s="11" t="s">
        <v>14</v>
      </c>
      <c r="C217" s="12">
        <v>1520.4</v>
      </c>
      <c r="D217" s="12">
        <v>1520.4</v>
      </c>
      <c r="E217" s="12">
        <v>736.4</v>
      </c>
      <c r="F217" s="12">
        <v>666.38202000000001</v>
      </c>
      <c r="G217" s="12">
        <v>0</v>
      </c>
      <c r="H217" s="14">
        <f t="shared" si="9"/>
        <v>854.01798000000008</v>
      </c>
      <c r="I217" s="14">
        <f t="shared" si="10"/>
        <v>70.017979999999966</v>
      </c>
      <c r="J217" s="31">
        <f t="shared" si="11"/>
        <v>90.491854970124947</v>
      </c>
      <c r="K217" s="13"/>
    </row>
    <row r="218" spans="1:11" ht="16.05" customHeight="1">
      <c r="A218" s="10" t="s">
        <v>15</v>
      </c>
      <c r="B218" s="11" t="s">
        <v>16</v>
      </c>
      <c r="C218" s="12">
        <v>334.5</v>
      </c>
      <c r="D218" s="12">
        <v>334.5</v>
      </c>
      <c r="E218" s="12">
        <v>162.80000000000001</v>
      </c>
      <c r="F218" s="12">
        <v>146.60405</v>
      </c>
      <c r="G218" s="12">
        <v>0</v>
      </c>
      <c r="H218" s="14">
        <f t="shared" si="9"/>
        <v>187.89595</v>
      </c>
      <c r="I218" s="14">
        <f t="shared" si="10"/>
        <v>16.195950000000011</v>
      </c>
      <c r="J218" s="31">
        <f t="shared" si="11"/>
        <v>90.051627764127758</v>
      </c>
      <c r="K218" s="13"/>
    </row>
    <row r="219" spans="1:11" ht="16.05" customHeight="1">
      <c r="A219" s="10" t="s">
        <v>17</v>
      </c>
      <c r="B219" s="11" t="s">
        <v>18</v>
      </c>
      <c r="C219" s="12">
        <v>22.7</v>
      </c>
      <c r="D219" s="12">
        <v>22.7</v>
      </c>
      <c r="E219" s="12">
        <v>9</v>
      </c>
      <c r="F219" s="12">
        <v>4</v>
      </c>
      <c r="G219" s="12">
        <v>0</v>
      </c>
      <c r="H219" s="14">
        <f t="shared" si="9"/>
        <v>18.7</v>
      </c>
      <c r="I219" s="14">
        <f t="shared" si="10"/>
        <v>5</v>
      </c>
      <c r="J219" s="31">
        <f t="shared" si="11"/>
        <v>44.444444444444443</v>
      </c>
      <c r="K219" s="13"/>
    </row>
    <row r="220" spans="1:11" ht="16.05" customHeight="1">
      <c r="A220" s="10" t="s">
        <v>19</v>
      </c>
      <c r="B220" s="11" t="s">
        <v>20</v>
      </c>
      <c r="C220" s="12">
        <v>9.5</v>
      </c>
      <c r="D220" s="12">
        <v>9.5</v>
      </c>
      <c r="E220" s="12">
        <v>5.5</v>
      </c>
      <c r="F220" s="12">
        <v>1.19</v>
      </c>
      <c r="G220" s="12">
        <v>0</v>
      </c>
      <c r="H220" s="14">
        <f t="shared" si="9"/>
        <v>8.31</v>
      </c>
      <c r="I220" s="14">
        <f t="shared" si="10"/>
        <v>4.3100000000000005</v>
      </c>
      <c r="J220" s="31">
        <f t="shared" si="11"/>
        <v>21.636363636363633</v>
      </c>
      <c r="K220" s="13"/>
    </row>
    <row r="221" spans="1:11" ht="16.05" customHeight="1">
      <c r="A221" s="10" t="s">
        <v>21</v>
      </c>
      <c r="B221" s="11" t="s">
        <v>22</v>
      </c>
      <c r="C221" s="12">
        <v>2</v>
      </c>
      <c r="D221" s="12">
        <v>2</v>
      </c>
      <c r="E221" s="12">
        <v>2</v>
      </c>
      <c r="F221" s="12">
        <v>1.5</v>
      </c>
      <c r="G221" s="12">
        <v>0</v>
      </c>
      <c r="H221" s="14">
        <f t="shared" si="9"/>
        <v>0.5</v>
      </c>
      <c r="I221" s="14">
        <f t="shared" si="10"/>
        <v>0.5</v>
      </c>
      <c r="J221" s="31">
        <f t="shared" si="11"/>
        <v>75</v>
      </c>
      <c r="K221" s="13"/>
    </row>
    <row r="222" spans="1:11" s="16" customFormat="1" ht="27" customHeight="1">
      <c r="A222" s="24" t="s">
        <v>148</v>
      </c>
      <c r="B222" s="25" t="s">
        <v>48</v>
      </c>
      <c r="C222" s="26">
        <v>30</v>
      </c>
      <c r="D222" s="26">
        <v>30</v>
      </c>
      <c r="E222" s="26">
        <v>15</v>
      </c>
      <c r="F222" s="26">
        <v>6.5</v>
      </c>
      <c r="G222" s="26">
        <v>0</v>
      </c>
      <c r="H222" s="26">
        <f t="shared" si="9"/>
        <v>23.5</v>
      </c>
      <c r="I222" s="26">
        <f t="shared" si="10"/>
        <v>8.5</v>
      </c>
      <c r="J222" s="23">
        <f t="shared" si="11"/>
        <v>43.333333333333336</v>
      </c>
      <c r="K222" s="36"/>
    </row>
    <row r="223" spans="1:11" ht="17.399999999999999" customHeight="1">
      <c r="A223" s="10" t="s">
        <v>19</v>
      </c>
      <c r="B223" s="11" t="s">
        <v>20</v>
      </c>
      <c r="C223" s="12">
        <v>30</v>
      </c>
      <c r="D223" s="12">
        <v>30</v>
      </c>
      <c r="E223" s="12">
        <v>15</v>
      </c>
      <c r="F223" s="12">
        <v>6.5</v>
      </c>
      <c r="G223" s="12">
        <v>0</v>
      </c>
      <c r="H223" s="14">
        <f t="shared" si="9"/>
        <v>23.5</v>
      </c>
      <c r="I223" s="14">
        <f t="shared" si="10"/>
        <v>8.5</v>
      </c>
      <c r="J223" s="31">
        <f t="shared" si="11"/>
        <v>43.333333333333336</v>
      </c>
      <c r="K223" s="13"/>
    </row>
    <row r="224" spans="1:11" s="16" customFormat="1" ht="43.2" customHeight="1">
      <c r="A224" s="24" t="s">
        <v>149</v>
      </c>
      <c r="B224" s="25" t="s">
        <v>150</v>
      </c>
      <c r="C224" s="26">
        <v>48.1</v>
      </c>
      <c r="D224" s="26">
        <v>48.1</v>
      </c>
      <c r="E224" s="26">
        <v>48.1</v>
      </c>
      <c r="F224" s="26">
        <v>0</v>
      </c>
      <c r="G224" s="26">
        <v>0</v>
      </c>
      <c r="H224" s="26">
        <f t="shared" si="9"/>
        <v>48.1</v>
      </c>
      <c r="I224" s="26">
        <f t="shared" si="10"/>
        <v>48.1</v>
      </c>
      <c r="J224" s="23">
        <f t="shared" si="11"/>
        <v>0</v>
      </c>
      <c r="K224" s="36"/>
    </row>
    <row r="225" spans="1:11" ht="16.8" customHeight="1">
      <c r="A225" s="10" t="s">
        <v>53</v>
      </c>
      <c r="B225" s="11" t="s">
        <v>54</v>
      </c>
      <c r="C225" s="12">
        <v>48.1</v>
      </c>
      <c r="D225" s="12">
        <v>48.1</v>
      </c>
      <c r="E225" s="12">
        <v>48.1</v>
      </c>
      <c r="F225" s="12">
        <v>0</v>
      </c>
      <c r="G225" s="12">
        <v>0</v>
      </c>
      <c r="H225" s="14">
        <f t="shared" si="9"/>
        <v>48.1</v>
      </c>
      <c r="I225" s="14">
        <f t="shared" si="10"/>
        <v>48.1</v>
      </c>
      <c r="J225" s="31">
        <f t="shared" si="11"/>
        <v>0</v>
      </c>
      <c r="K225" s="13"/>
    </row>
    <row r="226" spans="1:11" s="16" customFormat="1" ht="28.8" customHeight="1">
      <c r="A226" s="24" t="s">
        <v>151</v>
      </c>
      <c r="B226" s="25" t="s">
        <v>58</v>
      </c>
      <c r="C226" s="26">
        <v>139.09</v>
      </c>
      <c r="D226" s="26">
        <v>139.09</v>
      </c>
      <c r="E226" s="26">
        <v>9.6</v>
      </c>
      <c r="F226" s="26">
        <v>8.33</v>
      </c>
      <c r="G226" s="26">
        <v>0</v>
      </c>
      <c r="H226" s="26">
        <f t="shared" si="9"/>
        <v>130.76</v>
      </c>
      <c r="I226" s="26">
        <f t="shared" si="10"/>
        <v>1.2699999999999996</v>
      </c>
      <c r="J226" s="23">
        <f t="shared" si="11"/>
        <v>86.770833333333343</v>
      </c>
      <c r="K226" s="36"/>
    </row>
    <row r="227" spans="1:11" ht="16.2" customHeight="1">
      <c r="A227" s="10" t="s">
        <v>53</v>
      </c>
      <c r="B227" s="11" t="s">
        <v>54</v>
      </c>
      <c r="C227" s="12">
        <v>139.09</v>
      </c>
      <c r="D227" s="12">
        <v>139.09</v>
      </c>
      <c r="E227" s="12">
        <v>9.6</v>
      </c>
      <c r="F227" s="12">
        <v>8.33</v>
      </c>
      <c r="G227" s="12">
        <v>0</v>
      </c>
      <c r="H227" s="14">
        <f t="shared" si="9"/>
        <v>130.76</v>
      </c>
      <c r="I227" s="14">
        <f t="shared" si="10"/>
        <v>1.2699999999999996</v>
      </c>
      <c r="J227" s="31">
        <f t="shared" si="11"/>
        <v>86.770833333333343</v>
      </c>
      <c r="K227" s="13"/>
    </row>
    <row r="228" spans="1:11" s="16" customFormat="1" ht="24.6" customHeight="1">
      <c r="A228" s="51" t="s">
        <v>152</v>
      </c>
      <c r="B228" s="50" t="s">
        <v>174</v>
      </c>
      <c r="C228" s="49">
        <v>5833.6000000000013</v>
      </c>
      <c r="D228" s="49">
        <v>5187.6000000000013</v>
      </c>
      <c r="E228" s="49">
        <v>2532.5360000000001</v>
      </c>
      <c r="F228" s="49">
        <v>2290.6734500000002</v>
      </c>
      <c r="G228" s="49">
        <v>0</v>
      </c>
      <c r="H228" s="49">
        <f t="shared" si="9"/>
        <v>2896.926550000001</v>
      </c>
      <c r="I228" s="49">
        <f t="shared" si="10"/>
        <v>241.86254999999983</v>
      </c>
      <c r="J228" s="48">
        <f t="shared" si="11"/>
        <v>90.449788275467753</v>
      </c>
      <c r="K228" s="36"/>
    </row>
    <row r="229" spans="1:11" s="16" customFormat="1" ht="31.2" customHeight="1">
      <c r="A229" s="24" t="s">
        <v>153</v>
      </c>
      <c r="B229" s="25" t="s">
        <v>86</v>
      </c>
      <c r="C229" s="26">
        <v>5183.6000000000013</v>
      </c>
      <c r="D229" s="26">
        <v>5183.6000000000013</v>
      </c>
      <c r="E229" s="26">
        <v>2528.5360000000001</v>
      </c>
      <c r="F229" s="26">
        <v>2290.6734500000002</v>
      </c>
      <c r="G229" s="26">
        <v>0</v>
      </c>
      <c r="H229" s="26">
        <f t="shared" si="9"/>
        <v>2892.926550000001</v>
      </c>
      <c r="I229" s="26">
        <f t="shared" si="10"/>
        <v>237.86254999999983</v>
      </c>
      <c r="J229" s="23">
        <f t="shared" si="11"/>
        <v>90.59287469112563</v>
      </c>
      <c r="K229" s="36"/>
    </row>
    <row r="230" spans="1:11" ht="16.05" customHeight="1">
      <c r="A230" s="10" t="s">
        <v>13</v>
      </c>
      <c r="B230" s="11" t="s">
        <v>14</v>
      </c>
      <c r="C230" s="12">
        <v>4041</v>
      </c>
      <c r="D230" s="12">
        <v>4041</v>
      </c>
      <c r="E230" s="12">
        <v>1970.5</v>
      </c>
      <c r="F230" s="12">
        <v>1823.7745200000002</v>
      </c>
      <c r="G230" s="12">
        <v>0</v>
      </c>
      <c r="H230" s="14">
        <f t="shared" si="9"/>
        <v>2217.2254800000001</v>
      </c>
      <c r="I230" s="14">
        <f t="shared" si="10"/>
        <v>146.72547999999983</v>
      </c>
      <c r="J230" s="31">
        <f t="shared" si="11"/>
        <v>92.553895965490995</v>
      </c>
      <c r="K230" s="13"/>
    </row>
    <row r="231" spans="1:11" ht="16.05" customHeight="1">
      <c r="A231" s="10" t="s">
        <v>15</v>
      </c>
      <c r="B231" s="11" t="s">
        <v>16</v>
      </c>
      <c r="C231" s="12">
        <v>889.1</v>
      </c>
      <c r="D231" s="12">
        <v>889.1</v>
      </c>
      <c r="E231" s="12">
        <v>433.6</v>
      </c>
      <c r="F231" s="12">
        <v>407.49198000000001</v>
      </c>
      <c r="G231" s="12">
        <v>0</v>
      </c>
      <c r="H231" s="14">
        <f t="shared" si="9"/>
        <v>481.60802000000001</v>
      </c>
      <c r="I231" s="14">
        <f t="shared" si="10"/>
        <v>26.10802000000001</v>
      </c>
      <c r="J231" s="31">
        <f t="shared" si="11"/>
        <v>93.978777675276746</v>
      </c>
      <c r="K231" s="13"/>
    </row>
    <row r="232" spans="1:11" ht="16.05" customHeight="1">
      <c r="A232" s="10" t="s">
        <v>17</v>
      </c>
      <c r="B232" s="11" t="s">
        <v>18</v>
      </c>
      <c r="C232" s="12">
        <v>46.1</v>
      </c>
      <c r="D232" s="12">
        <v>46.1</v>
      </c>
      <c r="E232" s="12">
        <v>17.5</v>
      </c>
      <c r="F232" s="12">
        <v>1.1536</v>
      </c>
      <c r="G232" s="12">
        <v>0</v>
      </c>
      <c r="H232" s="14">
        <f t="shared" si="9"/>
        <v>44.946400000000004</v>
      </c>
      <c r="I232" s="14">
        <f t="shared" si="10"/>
        <v>16.346399999999999</v>
      </c>
      <c r="J232" s="31">
        <f t="shared" si="11"/>
        <v>6.5919999999999996</v>
      </c>
      <c r="K232" s="13"/>
    </row>
    <row r="233" spans="1:11" ht="16.05" customHeight="1">
      <c r="A233" s="10" t="s">
        <v>19</v>
      </c>
      <c r="B233" s="11" t="s">
        <v>20</v>
      </c>
      <c r="C233" s="12">
        <v>160.6</v>
      </c>
      <c r="D233" s="12">
        <v>155.6</v>
      </c>
      <c r="E233" s="12">
        <v>77.600000000000009</v>
      </c>
      <c r="F233" s="12">
        <v>46.973500000000001</v>
      </c>
      <c r="G233" s="12">
        <v>0</v>
      </c>
      <c r="H233" s="14">
        <f t="shared" si="9"/>
        <v>108.62649999999999</v>
      </c>
      <c r="I233" s="14">
        <f t="shared" si="10"/>
        <v>30.626500000000007</v>
      </c>
      <c r="J233" s="31">
        <f t="shared" si="11"/>
        <v>60.532860824742265</v>
      </c>
      <c r="K233" s="13"/>
    </row>
    <row r="234" spans="1:11" ht="16.05" customHeight="1">
      <c r="A234" s="10" t="s">
        <v>21</v>
      </c>
      <c r="B234" s="11" t="s">
        <v>22</v>
      </c>
      <c r="C234" s="12">
        <v>0</v>
      </c>
      <c r="D234" s="12">
        <v>5</v>
      </c>
      <c r="E234" s="12">
        <v>5</v>
      </c>
      <c r="F234" s="12">
        <v>4.0903999999999998</v>
      </c>
      <c r="G234" s="12">
        <v>0</v>
      </c>
      <c r="H234" s="14">
        <f t="shared" si="9"/>
        <v>0.90960000000000019</v>
      </c>
      <c r="I234" s="14">
        <f t="shared" si="10"/>
        <v>0.90960000000000019</v>
      </c>
      <c r="J234" s="31">
        <f t="shared" si="11"/>
        <v>81.807999999999993</v>
      </c>
      <c r="K234" s="13"/>
    </row>
    <row r="235" spans="1:11" ht="16.05" customHeight="1">
      <c r="A235" s="10" t="s">
        <v>23</v>
      </c>
      <c r="B235" s="11" t="s">
        <v>24</v>
      </c>
      <c r="C235" s="12">
        <v>21.2</v>
      </c>
      <c r="D235" s="12">
        <v>21.2</v>
      </c>
      <c r="E235" s="12">
        <v>14</v>
      </c>
      <c r="F235" s="12">
        <v>0</v>
      </c>
      <c r="G235" s="12">
        <v>0</v>
      </c>
      <c r="H235" s="14">
        <f t="shared" si="9"/>
        <v>21.2</v>
      </c>
      <c r="I235" s="14">
        <f t="shared" si="10"/>
        <v>14</v>
      </c>
      <c r="J235" s="31">
        <f t="shared" si="11"/>
        <v>0</v>
      </c>
      <c r="K235" s="13"/>
    </row>
    <row r="236" spans="1:11" ht="16.05" customHeight="1">
      <c r="A236" s="10" t="s">
        <v>25</v>
      </c>
      <c r="B236" s="11" t="s">
        <v>26</v>
      </c>
      <c r="C236" s="12">
        <v>2.1</v>
      </c>
      <c r="D236" s="12">
        <v>2.1</v>
      </c>
      <c r="E236" s="12">
        <v>0.93600000000000005</v>
      </c>
      <c r="F236" s="12">
        <v>0.85185</v>
      </c>
      <c r="G236" s="12">
        <v>0</v>
      </c>
      <c r="H236" s="14">
        <f t="shared" si="9"/>
        <v>1.2481500000000001</v>
      </c>
      <c r="I236" s="14">
        <f t="shared" si="10"/>
        <v>8.4150000000000058E-2</v>
      </c>
      <c r="J236" s="31">
        <f t="shared" si="11"/>
        <v>91.009615384615387</v>
      </c>
      <c r="K236" s="13"/>
    </row>
    <row r="237" spans="1:11" ht="16.05" customHeight="1">
      <c r="A237" s="10" t="s">
        <v>27</v>
      </c>
      <c r="B237" s="11" t="s">
        <v>28</v>
      </c>
      <c r="C237" s="12">
        <v>15.5</v>
      </c>
      <c r="D237" s="12">
        <v>15.5</v>
      </c>
      <c r="E237" s="12">
        <v>7.4</v>
      </c>
      <c r="F237" s="12">
        <v>6.3376000000000001</v>
      </c>
      <c r="G237" s="12">
        <v>0</v>
      </c>
      <c r="H237" s="14">
        <f t="shared" si="9"/>
        <v>9.1623999999999999</v>
      </c>
      <c r="I237" s="14">
        <f t="shared" si="10"/>
        <v>1.0624000000000002</v>
      </c>
      <c r="J237" s="31">
        <f t="shared" si="11"/>
        <v>85.643243243243234</v>
      </c>
      <c r="K237" s="13"/>
    </row>
    <row r="238" spans="1:11" ht="16.05" customHeight="1">
      <c r="A238" s="10" t="s">
        <v>35</v>
      </c>
      <c r="B238" s="11" t="s">
        <v>36</v>
      </c>
      <c r="C238" s="12">
        <v>8</v>
      </c>
      <c r="D238" s="12">
        <v>8</v>
      </c>
      <c r="E238" s="12">
        <v>2</v>
      </c>
      <c r="F238" s="12">
        <v>0</v>
      </c>
      <c r="G238" s="12">
        <v>0</v>
      </c>
      <c r="H238" s="14">
        <f t="shared" si="9"/>
        <v>8</v>
      </c>
      <c r="I238" s="14">
        <f t="shared" si="10"/>
        <v>2</v>
      </c>
      <c r="J238" s="31">
        <f t="shared" si="11"/>
        <v>0</v>
      </c>
      <c r="K238" s="13"/>
    </row>
    <row r="239" spans="1:11" s="16" customFormat="1" ht="19.2" customHeight="1">
      <c r="A239" s="24" t="s">
        <v>154</v>
      </c>
      <c r="B239" s="25" t="s">
        <v>155</v>
      </c>
      <c r="C239" s="26">
        <v>650</v>
      </c>
      <c r="D239" s="26">
        <v>4</v>
      </c>
      <c r="E239" s="26">
        <v>4</v>
      </c>
      <c r="F239" s="26">
        <v>0</v>
      </c>
      <c r="G239" s="26">
        <v>0</v>
      </c>
      <c r="H239" s="26">
        <f t="shared" si="9"/>
        <v>4</v>
      </c>
      <c r="I239" s="26">
        <f t="shared" si="10"/>
        <v>4</v>
      </c>
      <c r="J239" s="23">
        <f t="shared" si="11"/>
        <v>0</v>
      </c>
      <c r="K239" s="36"/>
    </row>
    <row r="240" spans="1:11" ht="16.8" customHeight="1">
      <c r="A240" s="10" t="s">
        <v>156</v>
      </c>
      <c r="B240" s="11" t="s">
        <v>157</v>
      </c>
      <c r="C240" s="12">
        <v>650</v>
      </c>
      <c r="D240" s="12">
        <v>4</v>
      </c>
      <c r="E240" s="12">
        <v>4</v>
      </c>
      <c r="F240" s="12">
        <v>0</v>
      </c>
      <c r="G240" s="12">
        <v>0</v>
      </c>
      <c r="H240" s="14">
        <f t="shared" si="9"/>
        <v>4</v>
      </c>
      <c r="I240" s="14">
        <f t="shared" si="10"/>
        <v>4</v>
      </c>
      <c r="J240" s="31">
        <f t="shared" si="11"/>
        <v>0</v>
      </c>
      <c r="K240" s="13"/>
    </row>
    <row r="241" spans="1:11" s="16" customFormat="1" ht="21.6" customHeight="1">
      <c r="A241" s="80" t="s">
        <v>170</v>
      </c>
      <c r="B241" s="81"/>
      <c r="C241" s="37">
        <f>C11+C70+C178+C215+C228</f>
        <v>231007.91000000006</v>
      </c>
      <c r="D241" s="37">
        <f t="shared" ref="D241:G241" si="12">D11+D70+D178+D215+D228</f>
        <v>244077.36400000006</v>
      </c>
      <c r="E241" s="37">
        <f t="shared" si="12"/>
        <v>139503.90000000002</v>
      </c>
      <c r="F241" s="37">
        <f t="shared" si="12"/>
        <v>131440.82803999996</v>
      </c>
      <c r="G241" s="37">
        <f t="shared" si="12"/>
        <v>188.58</v>
      </c>
      <c r="H241" s="37">
        <f t="shared" si="9"/>
        <v>112636.5359600001</v>
      </c>
      <c r="I241" s="37">
        <f t="shared" si="10"/>
        <v>8063.0719600000593</v>
      </c>
      <c r="J241" s="38">
        <f t="shared" si="11"/>
        <v>94.220181686676824</v>
      </c>
      <c r="K241" s="36"/>
    </row>
    <row r="242" spans="1:11" ht="18.600000000000001" customHeight="1">
      <c r="A242" s="70" t="s">
        <v>159</v>
      </c>
      <c r="B242" s="71"/>
      <c r="C242" s="71"/>
      <c r="D242" s="71"/>
      <c r="E242" s="71"/>
      <c r="F242" s="71"/>
      <c r="G242" s="71"/>
      <c r="H242" s="71"/>
      <c r="I242" s="71"/>
      <c r="J242" s="72"/>
    </row>
    <row r="243" spans="1:11" ht="19.8" customHeight="1">
      <c r="A243" s="75" t="s">
        <v>176</v>
      </c>
      <c r="B243" s="76"/>
      <c r="C243" s="76"/>
      <c r="D243" s="76"/>
      <c r="E243" s="76"/>
      <c r="F243" s="76"/>
      <c r="G243" s="76"/>
      <c r="H243" s="76"/>
      <c r="I243" s="76"/>
      <c r="J243" s="77"/>
    </row>
    <row r="244" spans="1:11" s="16" customFormat="1" ht="19.8" customHeight="1">
      <c r="A244" s="58" t="s">
        <v>9</v>
      </c>
      <c r="B244" s="43" t="s">
        <v>10</v>
      </c>
      <c r="C244" s="42">
        <f>C245</f>
        <v>899</v>
      </c>
      <c r="D244" s="42">
        <f t="shared" ref="D244:G244" si="13">D245</f>
        <v>899</v>
      </c>
      <c r="E244" s="42">
        <f t="shared" si="13"/>
        <v>899</v>
      </c>
      <c r="F244" s="42">
        <f t="shared" si="13"/>
        <v>400</v>
      </c>
      <c r="G244" s="42">
        <f t="shared" si="13"/>
        <v>0</v>
      </c>
      <c r="H244" s="49">
        <f t="shared" ref="H244:H262" si="14">D244-F244</f>
        <v>499</v>
      </c>
      <c r="I244" s="49">
        <f t="shared" ref="I244:I262" si="15">E244-F244</f>
        <v>499</v>
      </c>
      <c r="J244" s="48">
        <f t="shared" ref="J244:J262" si="16">IF(E244=0,0,(F244/E244)*100)</f>
        <v>44.493882091212456</v>
      </c>
    </row>
    <row r="245" spans="1:11" s="16" customFormat="1" ht="49.2" customHeight="1">
      <c r="A245" s="17" t="s">
        <v>11</v>
      </c>
      <c r="B245" s="18" t="s">
        <v>12</v>
      </c>
      <c r="C245" s="19">
        <f>C246+C247+C248</f>
        <v>899</v>
      </c>
      <c r="D245" s="19">
        <f t="shared" ref="D245:G245" si="17">D246+D247+D248</f>
        <v>899</v>
      </c>
      <c r="E245" s="19">
        <f t="shared" si="17"/>
        <v>899</v>
      </c>
      <c r="F245" s="19">
        <f t="shared" si="17"/>
        <v>400</v>
      </c>
      <c r="G245" s="19">
        <f t="shared" si="17"/>
        <v>0</v>
      </c>
      <c r="H245" s="26">
        <f t="shared" si="14"/>
        <v>499</v>
      </c>
      <c r="I245" s="26">
        <f t="shared" si="15"/>
        <v>499</v>
      </c>
      <c r="J245" s="23">
        <f t="shared" si="16"/>
        <v>44.493882091212456</v>
      </c>
    </row>
    <row r="246" spans="1:11" ht="16.2" customHeight="1">
      <c r="A246" s="20" t="s">
        <v>17</v>
      </c>
      <c r="B246" s="21" t="s">
        <v>18</v>
      </c>
      <c r="C246" s="22">
        <v>700</v>
      </c>
      <c r="D246" s="57">
        <v>700</v>
      </c>
      <c r="E246" s="57">
        <f>D246</f>
        <v>700</v>
      </c>
      <c r="F246" s="22">
        <v>400</v>
      </c>
      <c r="G246" s="22">
        <v>0</v>
      </c>
      <c r="H246" s="15">
        <f t="shared" si="14"/>
        <v>300</v>
      </c>
      <c r="I246" s="15">
        <f t="shared" si="15"/>
        <v>300</v>
      </c>
      <c r="J246" s="23">
        <f t="shared" si="16"/>
        <v>57.142857142857139</v>
      </c>
    </row>
    <row r="247" spans="1:11" ht="16.2" customHeight="1">
      <c r="A247" s="20" t="s">
        <v>19</v>
      </c>
      <c r="B247" s="21" t="s">
        <v>20</v>
      </c>
      <c r="C247" s="22">
        <v>100</v>
      </c>
      <c r="D247" s="57">
        <v>100</v>
      </c>
      <c r="E247" s="57">
        <f t="shared" ref="E247:E248" si="18">D247</f>
        <v>100</v>
      </c>
      <c r="F247" s="22">
        <v>0</v>
      </c>
      <c r="G247" s="22">
        <v>0</v>
      </c>
      <c r="H247" s="15">
        <f t="shared" si="14"/>
        <v>100</v>
      </c>
      <c r="I247" s="15">
        <f t="shared" si="15"/>
        <v>100</v>
      </c>
      <c r="J247" s="23">
        <f t="shared" si="16"/>
        <v>0</v>
      </c>
    </row>
    <row r="248" spans="1:11" ht="16.2" customHeight="1">
      <c r="A248" s="20" t="s">
        <v>37</v>
      </c>
      <c r="B248" s="21" t="s">
        <v>38</v>
      </c>
      <c r="C248" s="22">
        <v>99</v>
      </c>
      <c r="D248" s="57">
        <v>99</v>
      </c>
      <c r="E248" s="57">
        <f t="shared" si="18"/>
        <v>99</v>
      </c>
      <c r="F248" s="22">
        <v>0</v>
      </c>
      <c r="G248" s="22">
        <v>0</v>
      </c>
      <c r="H248" s="15">
        <f t="shared" si="14"/>
        <v>99</v>
      </c>
      <c r="I248" s="15">
        <f t="shared" si="15"/>
        <v>99</v>
      </c>
      <c r="J248" s="23">
        <f t="shared" si="16"/>
        <v>0</v>
      </c>
    </row>
    <row r="249" spans="1:11" s="16" customFormat="1" ht="31.8" customHeight="1">
      <c r="A249" s="58" t="s">
        <v>83</v>
      </c>
      <c r="B249" s="43" t="s">
        <v>84</v>
      </c>
      <c r="C249" s="42">
        <f>C250+C252+C255</f>
        <v>1105</v>
      </c>
      <c r="D249" s="42">
        <f t="shared" ref="D249:G249" si="19">D250+D252+D255</f>
        <v>1105</v>
      </c>
      <c r="E249" s="42">
        <f t="shared" si="19"/>
        <v>1105</v>
      </c>
      <c r="F249" s="42">
        <f t="shared" si="19"/>
        <v>1.9350000000000001</v>
      </c>
      <c r="G249" s="42">
        <f t="shared" si="19"/>
        <v>0</v>
      </c>
      <c r="H249" s="49">
        <f>D249-F249</f>
        <v>1103.0650000000001</v>
      </c>
      <c r="I249" s="49">
        <f t="shared" si="15"/>
        <v>1103.0650000000001</v>
      </c>
      <c r="J249" s="48">
        <f t="shared" si="16"/>
        <v>0.17511312217194569</v>
      </c>
    </row>
    <row r="250" spans="1:11" s="16" customFormat="1" ht="19.2" customHeight="1">
      <c r="A250" s="17" t="s">
        <v>87</v>
      </c>
      <c r="B250" s="18" t="s">
        <v>88</v>
      </c>
      <c r="C250" s="19">
        <f>C251</f>
        <v>600</v>
      </c>
      <c r="D250" s="19">
        <f t="shared" ref="D250:G250" si="20">D251</f>
        <v>600</v>
      </c>
      <c r="E250" s="19">
        <f t="shared" si="20"/>
        <v>600</v>
      </c>
      <c r="F250" s="19">
        <f t="shared" si="20"/>
        <v>0</v>
      </c>
      <c r="G250" s="19">
        <f t="shared" si="20"/>
        <v>0</v>
      </c>
      <c r="H250" s="26">
        <f t="shared" si="14"/>
        <v>600</v>
      </c>
      <c r="I250" s="26">
        <f t="shared" si="15"/>
        <v>600</v>
      </c>
      <c r="J250" s="28">
        <f t="shared" si="16"/>
        <v>0</v>
      </c>
    </row>
    <row r="251" spans="1:11" s="16" customFormat="1" ht="16.2" customHeight="1">
      <c r="A251" s="20" t="s">
        <v>49</v>
      </c>
      <c r="B251" s="21" t="s">
        <v>50</v>
      </c>
      <c r="C251" s="22">
        <v>600</v>
      </c>
      <c r="D251" s="57">
        <v>600</v>
      </c>
      <c r="E251" s="57">
        <f>D251</f>
        <v>600</v>
      </c>
      <c r="F251" s="22">
        <v>0</v>
      </c>
      <c r="G251" s="22">
        <v>0</v>
      </c>
      <c r="H251" s="15">
        <f t="shared" si="14"/>
        <v>600</v>
      </c>
      <c r="I251" s="15">
        <f t="shared" si="15"/>
        <v>600</v>
      </c>
      <c r="J251" s="23">
        <f t="shared" si="16"/>
        <v>0</v>
      </c>
    </row>
    <row r="252" spans="1:11" s="16" customFormat="1" ht="33.6" customHeight="1">
      <c r="A252" s="17" t="s">
        <v>89</v>
      </c>
      <c r="B252" s="18" t="s">
        <v>90</v>
      </c>
      <c r="C252" s="19">
        <f>C253+C254</f>
        <v>500</v>
      </c>
      <c r="D252" s="19">
        <f t="shared" ref="D252:G252" si="21">D253+D254</f>
        <v>500</v>
      </c>
      <c r="E252" s="19">
        <f t="shared" si="21"/>
        <v>500</v>
      </c>
      <c r="F252" s="19">
        <f t="shared" si="21"/>
        <v>1.9350000000000001</v>
      </c>
      <c r="G252" s="19">
        <f t="shared" si="21"/>
        <v>0</v>
      </c>
      <c r="H252" s="26">
        <f t="shared" si="14"/>
        <v>498.065</v>
      </c>
      <c r="I252" s="26">
        <f t="shared" si="15"/>
        <v>498.065</v>
      </c>
      <c r="J252" s="28">
        <f t="shared" si="16"/>
        <v>0.38700000000000001</v>
      </c>
    </row>
    <row r="253" spans="1:11" s="16" customFormat="1" ht="15.6" customHeight="1">
      <c r="A253" s="20" t="s">
        <v>49</v>
      </c>
      <c r="B253" s="21" t="s">
        <v>50</v>
      </c>
      <c r="C253" s="22">
        <v>500</v>
      </c>
      <c r="D253" s="57">
        <f>500-1.941</f>
        <v>498.05900000000003</v>
      </c>
      <c r="E253" s="57">
        <f>D253</f>
        <v>498.05900000000003</v>
      </c>
      <c r="F253" s="22">
        <v>0</v>
      </c>
      <c r="G253" s="22">
        <v>0</v>
      </c>
      <c r="H253" s="15">
        <f t="shared" si="14"/>
        <v>498.05900000000003</v>
      </c>
      <c r="I253" s="15">
        <f t="shared" si="15"/>
        <v>498.05900000000003</v>
      </c>
      <c r="J253" s="23">
        <f t="shared" si="16"/>
        <v>0</v>
      </c>
    </row>
    <row r="254" spans="1:11" s="16" customFormat="1" ht="16.2" customHeight="1">
      <c r="A254" s="20" t="s">
        <v>37</v>
      </c>
      <c r="B254" s="21" t="s">
        <v>38</v>
      </c>
      <c r="C254" s="22">
        <v>0</v>
      </c>
      <c r="D254" s="57">
        <v>1.9410000000000001</v>
      </c>
      <c r="E254" s="57">
        <f>D254</f>
        <v>1.9410000000000001</v>
      </c>
      <c r="F254" s="22">
        <v>1.9350000000000001</v>
      </c>
      <c r="G254" s="22">
        <v>0</v>
      </c>
      <c r="H254" s="15">
        <f t="shared" si="14"/>
        <v>6.0000000000000053E-3</v>
      </c>
      <c r="I254" s="15">
        <f t="shared" si="15"/>
        <v>6.0000000000000053E-3</v>
      </c>
      <c r="J254" s="23">
        <f t="shared" si="16"/>
        <v>99.690880989180826</v>
      </c>
    </row>
    <row r="255" spans="1:11" s="16" customFormat="1" ht="33.6" customHeight="1">
      <c r="A255" s="17" t="s">
        <v>107</v>
      </c>
      <c r="B255" s="18" t="s">
        <v>108</v>
      </c>
      <c r="C255" s="19">
        <f>C256</f>
        <v>5</v>
      </c>
      <c r="D255" s="19">
        <f t="shared" ref="D255:G255" si="22">D256</f>
        <v>5</v>
      </c>
      <c r="E255" s="19">
        <f t="shared" si="22"/>
        <v>5</v>
      </c>
      <c r="F255" s="19">
        <f t="shared" si="22"/>
        <v>0</v>
      </c>
      <c r="G255" s="19">
        <f t="shared" si="22"/>
        <v>0</v>
      </c>
      <c r="H255" s="26">
        <f t="shared" si="14"/>
        <v>5</v>
      </c>
      <c r="I255" s="26">
        <f t="shared" si="15"/>
        <v>5</v>
      </c>
      <c r="J255" s="28">
        <f t="shared" si="16"/>
        <v>0</v>
      </c>
    </row>
    <row r="256" spans="1:11" s="16" customFormat="1" ht="18" customHeight="1">
      <c r="A256" s="20" t="s">
        <v>17</v>
      </c>
      <c r="B256" s="21" t="s">
        <v>18</v>
      </c>
      <c r="C256" s="22">
        <v>5</v>
      </c>
      <c r="D256" s="57">
        <v>5</v>
      </c>
      <c r="E256" s="57">
        <f>D256</f>
        <v>5</v>
      </c>
      <c r="F256" s="22">
        <v>0</v>
      </c>
      <c r="G256" s="22">
        <v>0</v>
      </c>
      <c r="H256" s="15">
        <f t="shared" si="14"/>
        <v>5</v>
      </c>
      <c r="I256" s="15">
        <f t="shared" si="15"/>
        <v>5</v>
      </c>
      <c r="J256" s="23">
        <f t="shared" si="16"/>
        <v>0</v>
      </c>
    </row>
    <row r="257" spans="1:10" s="16" customFormat="1" ht="22.2" customHeight="1">
      <c r="A257" s="58" t="s">
        <v>121</v>
      </c>
      <c r="B257" s="43" t="s">
        <v>122</v>
      </c>
      <c r="C257" s="42">
        <f>C258</f>
        <v>0</v>
      </c>
      <c r="D257" s="42">
        <f t="shared" ref="D257:G257" si="23">D258</f>
        <v>131.5</v>
      </c>
      <c r="E257" s="42">
        <f t="shared" si="23"/>
        <v>131.5</v>
      </c>
      <c r="F257" s="42">
        <f t="shared" si="23"/>
        <v>125.93391</v>
      </c>
      <c r="G257" s="42">
        <f t="shared" si="23"/>
        <v>0</v>
      </c>
      <c r="H257" s="49">
        <f t="shared" si="14"/>
        <v>5.5660900000000026</v>
      </c>
      <c r="I257" s="49">
        <f t="shared" si="15"/>
        <v>5.5660900000000026</v>
      </c>
      <c r="J257" s="48">
        <f t="shared" si="16"/>
        <v>95.767231939163494</v>
      </c>
    </row>
    <row r="258" spans="1:10" s="16" customFormat="1" ht="59.4" customHeight="1">
      <c r="A258" s="17" t="s">
        <v>130</v>
      </c>
      <c r="B258" s="18" t="s">
        <v>131</v>
      </c>
      <c r="C258" s="19">
        <f>C259+C260+C261</f>
        <v>0</v>
      </c>
      <c r="D258" s="19">
        <f t="shared" ref="D258:G258" si="24">D259+D260+D261</f>
        <v>131.5</v>
      </c>
      <c r="E258" s="19">
        <f t="shared" si="24"/>
        <v>131.5</v>
      </c>
      <c r="F258" s="19">
        <f t="shared" si="24"/>
        <v>125.93391</v>
      </c>
      <c r="G258" s="19">
        <f t="shared" si="24"/>
        <v>0</v>
      </c>
      <c r="H258" s="26">
        <f t="shared" si="14"/>
        <v>5.5660900000000026</v>
      </c>
      <c r="I258" s="26">
        <f t="shared" si="15"/>
        <v>5.5660900000000026</v>
      </c>
      <c r="J258" s="28">
        <f t="shared" si="16"/>
        <v>95.767231939163494</v>
      </c>
    </row>
    <row r="259" spans="1:10" ht="16.2" customHeight="1">
      <c r="A259" s="20" t="s">
        <v>13</v>
      </c>
      <c r="B259" s="21" t="s">
        <v>14</v>
      </c>
      <c r="C259" s="22">
        <v>0</v>
      </c>
      <c r="D259" s="57">
        <v>10</v>
      </c>
      <c r="E259" s="57">
        <f>D259</f>
        <v>10</v>
      </c>
      <c r="F259" s="22">
        <v>5.4376300000000004</v>
      </c>
      <c r="G259" s="22">
        <v>0</v>
      </c>
      <c r="H259" s="14">
        <f t="shared" si="14"/>
        <v>4.5623699999999996</v>
      </c>
      <c r="I259" s="14">
        <f t="shared" si="15"/>
        <v>4.5623699999999996</v>
      </c>
      <c r="J259" s="31">
        <f t="shared" si="16"/>
        <v>54.376300000000001</v>
      </c>
    </row>
    <row r="260" spans="1:10" ht="16.2" customHeight="1">
      <c r="A260" s="20" t="s">
        <v>15</v>
      </c>
      <c r="B260" s="21" t="s">
        <v>16</v>
      </c>
      <c r="C260" s="22">
        <v>0</v>
      </c>
      <c r="D260" s="57">
        <v>2.2000000000000002</v>
      </c>
      <c r="E260" s="57">
        <f t="shared" ref="E260:E261" si="25">D260</f>
        <v>2.2000000000000002</v>
      </c>
      <c r="F260" s="22">
        <v>1.19628</v>
      </c>
      <c r="G260" s="22">
        <v>0</v>
      </c>
      <c r="H260" s="14">
        <f t="shared" si="14"/>
        <v>1.0037200000000002</v>
      </c>
      <c r="I260" s="14">
        <f t="shared" si="15"/>
        <v>1.0037200000000002</v>
      </c>
      <c r="J260" s="31">
        <f t="shared" si="16"/>
        <v>54.376363636363635</v>
      </c>
    </row>
    <row r="261" spans="1:10" ht="16.2" customHeight="1">
      <c r="A261" s="20" t="s">
        <v>37</v>
      </c>
      <c r="B261" s="21" t="s">
        <v>38</v>
      </c>
      <c r="C261" s="22">
        <v>0</v>
      </c>
      <c r="D261" s="57">
        <v>119.3</v>
      </c>
      <c r="E261" s="57">
        <f t="shared" si="25"/>
        <v>119.3</v>
      </c>
      <c r="F261" s="22">
        <v>119.3</v>
      </c>
      <c r="G261" s="22">
        <v>0</v>
      </c>
      <c r="H261" s="14">
        <f t="shared" si="14"/>
        <v>0</v>
      </c>
      <c r="I261" s="14">
        <f t="shared" si="15"/>
        <v>0</v>
      </c>
      <c r="J261" s="31">
        <f t="shared" si="16"/>
        <v>100</v>
      </c>
    </row>
    <row r="262" spans="1:10" ht="21.6" customHeight="1">
      <c r="A262" s="78" t="s">
        <v>175</v>
      </c>
      <c r="B262" s="79"/>
      <c r="C262" s="33">
        <f>C257+C249+C244</f>
        <v>2004</v>
      </c>
      <c r="D262" s="33">
        <f t="shared" ref="D262:G262" si="26">D257+D249+D244</f>
        <v>2135.5</v>
      </c>
      <c r="E262" s="33">
        <f t="shared" si="26"/>
        <v>2135.5</v>
      </c>
      <c r="F262" s="33">
        <f t="shared" si="26"/>
        <v>527.86891000000003</v>
      </c>
      <c r="G262" s="33">
        <f t="shared" si="26"/>
        <v>0</v>
      </c>
      <c r="H262" s="34">
        <f t="shared" si="14"/>
        <v>1607.6310899999999</v>
      </c>
      <c r="I262" s="34">
        <f t="shared" si="15"/>
        <v>1607.6310899999999</v>
      </c>
      <c r="J262" s="35">
        <f t="shared" si="16"/>
        <v>24.718750175602906</v>
      </c>
    </row>
    <row r="263" spans="1:10" ht="21" customHeight="1">
      <c r="A263" s="75" t="s">
        <v>177</v>
      </c>
      <c r="B263" s="76"/>
      <c r="C263" s="76"/>
      <c r="D263" s="76"/>
      <c r="E263" s="76"/>
      <c r="F263" s="76"/>
      <c r="G263" s="76"/>
      <c r="H263" s="76"/>
      <c r="I263" s="76"/>
      <c r="J263" s="77"/>
    </row>
    <row r="264" spans="1:10" s="16" customFormat="1" ht="19.8" customHeight="1">
      <c r="A264" s="58" t="s">
        <v>9</v>
      </c>
      <c r="B264" s="43" t="s">
        <v>10</v>
      </c>
      <c r="C264" s="42">
        <f>C265</f>
        <v>0</v>
      </c>
      <c r="D264" s="42">
        <f t="shared" ref="D264:G264" si="27">D265</f>
        <v>182.13861</v>
      </c>
      <c r="E264" s="42">
        <f t="shared" si="27"/>
        <v>182.13861</v>
      </c>
      <c r="F264" s="42">
        <f t="shared" si="27"/>
        <v>142.14794000000001</v>
      </c>
      <c r="G264" s="42">
        <f t="shared" si="27"/>
        <v>0</v>
      </c>
      <c r="H264" s="49">
        <f t="shared" ref="H264:H301" si="28">D264-F264</f>
        <v>39.990669999999994</v>
      </c>
      <c r="I264" s="49">
        <f t="shared" ref="I264:I301" si="29">E264-F264</f>
        <v>39.990669999999994</v>
      </c>
      <c r="J264" s="48">
        <f t="shared" ref="J264:J303" si="30">IF(E264=0,0,(F264/E264)*100)</f>
        <v>78.043826072901297</v>
      </c>
    </row>
    <row r="265" spans="1:10" s="16" customFormat="1" ht="18" customHeight="1">
      <c r="A265" s="17" t="s">
        <v>61</v>
      </c>
      <c r="B265" s="18" t="s">
        <v>62</v>
      </c>
      <c r="C265" s="19">
        <f>C266+C267</f>
        <v>0</v>
      </c>
      <c r="D265" s="19">
        <f t="shared" ref="D265:G265" si="31">D266+D267</f>
        <v>182.13861</v>
      </c>
      <c r="E265" s="19">
        <f t="shared" si="31"/>
        <v>182.13861</v>
      </c>
      <c r="F265" s="19">
        <f t="shared" si="31"/>
        <v>142.14794000000001</v>
      </c>
      <c r="G265" s="19">
        <f t="shared" si="31"/>
        <v>0</v>
      </c>
      <c r="H265" s="14">
        <f t="shared" si="28"/>
        <v>39.990669999999994</v>
      </c>
      <c r="I265" s="14">
        <f t="shared" si="29"/>
        <v>39.990669999999994</v>
      </c>
      <c r="J265" s="31">
        <f t="shared" si="30"/>
        <v>78.043826072901297</v>
      </c>
    </row>
    <row r="266" spans="1:10" ht="16.2" customHeight="1">
      <c r="A266" s="59" t="s">
        <v>13</v>
      </c>
      <c r="B266" s="56" t="s">
        <v>14</v>
      </c>
      <c r="C266" s="57">
        <v>0</v>
      </c>
      <c r="D266" s="57">
        <v>153.80085</v>
      </c>
      <c r="E266" s="57">
        <f>D266</f>
        <v>153.80085</v>
      </c>
      <c r="F266" s="57">
        <v>120.08261</v>
      </c>
      <c r="G266" s="57">
        <v>0</v>
      </c>
      <c r="H266" s="14">
        <f t="shared" si="28"/>
        <v>33.718239999999994</v>
      </c>
      <c r="I266" s="14">
        <f t="shared" si="29"/>
        <v>33.718239999999994</v>
      </c>
      <c r="J266" s="31">
        <f t="shared" si="30"/>
        <v>78.0766881327379</v>
      </c>
    </row>
    <row r="267" spans="1:10" ht="16.2" customHeight="1">
      <c r="A267" s="59" t="s">
        <v>15</v>
      </c>
      <c r="B267" s="56" t="s">
        <v>16</v>
      </c>
      <c r="C267" s="57">
        <v>0</v>
      </c>
      <c r="D267" s="57">
        <v>28.337759999999999</v>
      </c>
      <c r="E267" s="57">
        <f t="shared" ref="E267:E268" si="32">D267</f>
        <v>28.337759999999999</v>
      </c>
      <c r="F267" s="57">
        <v>22.065329999999999</v>
      </c>
      <c r="G267" s="57">
        <v>0</v>
      </c>
      <c r="H267" s="14">
        <f t="shared" si="28"/>
        <v>6.2724299999999999</v>
      </c>
      <c r="I267" s="14">
        <f t="shared" si="29"/>
        <v>6.2724299999999999</v>
      </c>
      <c r="J267" s="31">
        <f t="shared" si="30"/>
        <v>77.865469959516915</v>
      </c>
    </row>
    <row r="268" spans="1:10" ht="13.2" hidden="1" customHeight="1">
      <c r="A268" s="20" t="s">
        <v>160</v>
      </c>
      <c r="B268" s="21" t="s">
        <v>161</v>
      </c>
      <c r="C268" s="22">
        <v>6030000</v>
      </c>
      <c r="D268" s="22">
        <v>11894237</v>
      </c>
      <c r="E268" s="61">
        <f t="shared" si="32"/>
        <v>11894237</v>
      </c>
      <c r="F268" s="22">
        <v>0</v>
      </c>
      <c r="G268" s="22">
        <v>0</v>
      </c>
      <c r="H268" s="14">
        <f t="shared" si="28"/>
        <v>11894237</v>
      </c>
      <c r="I268" s="14">
        <f t="shared" si="29"/>
        <v>11894237</v>
      </c>
      <c r="J268" s="31">
        <f t="shared" si="30"/>
        <v>0</v>
      </c>
    </row>
    <row r="269" spans="1:10" s="16" customFormat="1" ht="30" customHeight="1">
      <c r="A269" s="58" t="s">
        <v>83</v>
      </c>
      <c r="B269" s="43" t="s">
        <v>84</v>
      </c>
      <c r="C269" s="42">
        <f>C270+C274+C278+C280</f>
        <v>0</v>
      </c>
      <c r="D269" s="42">
        <f t="shared" ref="D269:G269" si="33">D270+D274+D278+D280</f>
        <v>3646.8630800000001</v>
      </c>
      <c r="E269" s="42">
        <f t="shared" si="33"/>
        <v>3646.8630800000001</v>
      </c>
      <c r="F269" s="42">
        <f t="shared" si="33"/>
        <v>2666.3950800000002</v>
      </c>
      <c r="G269" s="42">
        <f t="shared" si="33"/>
        <v>0</v>
      </c>
      <c r="H269" s="49">
        <f t="shared" si="28"/>
        <v>980.46799999999985</v>
      </c>
      <c r="I269" s="49">
        <f t="shared" si="29"/>
        <v>980.46799999999985</v>
      </c>
      <c r="J269" s="48">
        <f t="shared" si="30"/>
        <v>73.11475702564627</v>
      </c>
    </row>
    <row r="270" spans="1:10" s="16" customFormat="1" ht="21" customHeight="1">
      <c r="A270" s="17" t="s">
        <v>87</v>
      </c>
      <c r="B270" s="18" t="s">
        <v>88</v>
      </c>
      <c r="C270" s="19">
        <f>C271+C272+C273</f>
        <v>0</v>
      </c>
      <c r="D270" s="19">
        <f t="shared" ref="D270:G270" si="34">D271+D272+D273</f>
        <v>904.48465999999996</v>
      </c>
      <c r="E270" s="19">
        <f t="shared" si="34"/>
        <v>904.48465999999996</v>
      </c>
      <c r="F270" s="19">
        <f t="shared" si="34"/>
        <v>587.61666000000002</v>
      </c>
      <c r="G270" s="19">
        <f t="shared" si="34"/>
        <v>0</v>
      </c>
      <c r="H270" s="26">
        <f t="shared" si="28"/>
        <v>316.86799999999994</v>
      </c>
      <c r="I270" s="26">
        <f t="shared" si="29"/>
        <v>316.86799999999994</v>
      </c>
      <c r="J270" s="28">
        <f t="shared" si="30"/>
        <v>64.96701226530476</v>
      </c>
    </row>
    <row r="271" spans="1:10" ht="16.2" customHeight="1">
      <c r="A271" s="59" t="s">
        <v>17</v>
      </c>
      <c r="B271" s="56" t="s">
        <v>18</v>
      </c>
      <c r="C271" s="57">
        <v>0</v>
      </c>
      <c r="D271" s="57">
        <v>33.250259999999997</v>
      </c>
      <c r="E271" s="57">
        <f>D271</f>
        <v>33.250259999999997</v>
      </c>
      <c r="F271" s="57">
        <v>33.250259999999997</v>
      </c>
      <c r="G271" s="57">
        <v>0</v>
      </c>
      <c r="H271" s="14">
        <f t="shared" si="28"/>
        <v>0</v>
      </c>
      <c r="I271" s="14">
        <f t="shared" si="29"/>
        <v>0</v>
      </c>
      <c r="J271" s="31">
        <f t="shared" si="30"/>
        <v>100</v>
      </c>
    </row>
    <row r="272" spans="1:10" ht="16.2" customHeight="1">
      <c r="A272" s="59" t="s">
        <v>19</v>
      </c>
      <c r="B272" s="56" t="s">
        <v>20</v>
      </c>
      <c r="C272" s="57">
        <v>0</v>
      </c>
      <c r="D272" s="57">
        <v>632.79999999999995</v>
      </c>
      <c r="E272" s="57">
        <f t="shared" ref="E272:E273" si="35">D272</f>
        <v>632.79999999999995</v>
      </c>
      <c r="F272" s="57">
        <v>315.93200000000002</v>
      </c>
      <c r="G272" s="57">
        <v>0</v>
      </c>
      <c r="H272" s="14">
        <f t="shared" si="28"/>
        <v>316.86799999999994</v>
      </c>
      <c r="I272" s="14">
        <f t="shared" si="29"/>
        <v>316.86799999999994</v>
      </c>
      <c r="J272" s="31">
        <f t="shared" si="30"/>
        <v>49.926042983565111</v>
      </c>
    </row>
    <row r="273" spans="1:10" ht="16.2" customHeight="1">
      <c r="A273" s="59" t="s">
        <v>37</v>
      </c>
      <c r="B273" s="56" t="s">
        <v>38</v>
      </c>
      <c r="C273" s="57">
        <v>0</v>
      </c>
      <c r="D273" s="57">
        <v>238.43440000000001</v>
      </c>
      <c r="E273" s="57">
        <f t="shared" si="35"/>
        <v>238.43440000000001</v>
      </c>
      <c r="F273" s="57">
        <v>238.43440000000001</v>
      </c>
      <c r="G273" s="57">
        <v>0</v>
      </c>
      <c r="H273" s="14">
        <f t="shared" si="28"/>
        <v>0</v>
      </c>
      <c r="I273" s="14">
        <f t="shared" si="29"/>
        <v>0</v>
      </c>
      <c r="J273" s="31">
        <f t="shared" si="30"/>
        <v>100</v>
      </c>
    </row>
    <row r="274" spans="1:10" s="16" customFormat="1" ht="32.4" customHeight="1">
      <c r="A274" s="17" t="s">
        <v>89</v>
      </c>
      <c r="B274" s="18" t="s">
        <v>90</v>
      </c>
      <c r="C274" s="19">
        <f>C275+C276+C277</f>
        <v>0</v>
      </c>
      <c r="D274" s="19">
        <f t="shared" ref="D274:G274" si="36">D275+D276+D277</f>
        <v>2554.35176</v>
      </c>
      <c r="E274" s="19">
        <f t="shared" si="36"/>
        <v>2554.35176</v>
      </c>
      <c r="F274" s="19">
        <f t="shared" si="36"/>
        <v>1890.7517600000001</v>
      </c>
      <c r="G274" s="19">
        <f t="shared" si="36"/>
        <v>0</v>
      </c>
      <c r="H274" s="26">
        <f t="shared" si="28"/>
        <v>663.59999999999991</v>
      </c>
      <c r="I274" s="26">
        <f t="shared" si="29"/>
        <v>663.59999999999991</v>
      </c>
      <c r="J274" s="23">
        <f t="shared" si="30"/>
        <v>74.020805967616624</v>
      </c>
    </row>
    <row r="275" spans="1:10" s="16" customFormat="1" ht="16.05" customHeight="1">
      <c r="A275" s="59" t="s">
        <v>17</v>
      </c>
      <c r="B275" s="56" t="s">
        <v>18</v>
      </c>
      <c r="C275" s="57">
        <v>0</v>
      </c>
      <c r="D275" s="57">
        <v>311.24776000000003</v>
      </c>
      <c r="E275" s="57">
        <f>D275</f>
        <v>311.24776000000003</v>
      </c>
      <c r="F275" s="57">
        <v>311.24776000000003</v>
      </c>
      <c r="G275" s="57">
        <v>0</v>
      </c>
      <c r="H275" s="14">
        <f t="shared" si="28"/>
        <v>0</v>
      </c>
      <c r="I275" s="14">
        <f t="shared" si="29"/>
        <v>0</v>
      </c>
      <c r="J275" s="31">
        <f t="shared" si="30"/>
        <v>100</v>
      </c>
    </row>
    <row r="276" spans="1:10" ht="16.05" customHeight="1">
      <c r="A276" s="59" t="s">
        <v>19</v>
      </c>
      <c r="B276" s="56" t="s">
        <v>20</v>
      </c>
      <c r="C276" s="57">
        <v>0</v>
      </c>
      <c r="D276" s="57">
        <v>1882.6</v>
      </c>
      <c r="E276" s="57">
        <f t="shared" ref="E276:E277" si="37">D276</f>
        <v>1882.6</v>
      </c>
      <c r="F276" s="57">
        <v>1229.2</v>
      </c>
      <c r="G276" s="57">
        <v>0</v>
      </c>
      <c r="H276" s="14">
        <f t="shared" si="28"/>
        <v>653.39999999999986</v>
      </c>
      <c r="I276" s="14">
        <f t="shared" si="29"/>
        <v>653.39999999999986</v>
      </c>
      <c r="J276" s="31">
        <f t="shared" si="30"/>
        <v>65.292680335705938</v>
      </c>
    </row>
    <row r="277" spans="1:10" ht="16.05" customHeight="1">
      <c r="A277" s="59" t="s">
        <v>37</v>
      </c>
      <c r="B277" s="56" t="s">
        <v>38</v>
      </c>
      <c r="C277" s="57">
        <v>0</v>
      </c>
      <c r="D277" s="57">
        <v>360.50400000000002</v>
      </c>
      <c r="E277" s="57">
        <f t="shared" si="37"/>
        <v>360.50400000000002</v>
      </c>
      <c r="F277" s="57">
        <v>350.30399999999997</v>
      </c>
      <c r="G277" s="57">
        <v>0</v>
      </c>
      <c r="H277" s="14">
        <f t="shared" si="28"/>
        <v>10.200000000000045</v>
      </c>
      <c r="I277" s="14">
        <f t="shared" si="29"/>
        <v>10.200000000000045</v>
      </c>
      <c r="J277" s="31">
        <f t="shared" si="30"/>
        <v>97.170627787763792</v>
      </c>
    </row>
    <row r="278" spans="1:10" s="16" customFormat="1" ht="21.6" customHeight="1">
      <c r="A278" s="17" t="s">
        <v>95</v>
      </c>
      <c r="B278" s="18" t="s">
        <v>96</v>
      </c>
      <c r="C278" s="19">
        <f>C279</f>
        <v>0</v>
      </c>
      <c r="D278" s="19">
        <f t="shared" ref="D278:G278" si="38">D279</f>
        <v>21.464120000000001</v>
      </c>
      <c r="E278" s="19">
        <f t="shared" si="38"/>
        <v>21.464120000000001</v>
      </c>
      <c r="F278" s="19">
        <f t="shared" si="38"/>
        <v>21.464120000000001</v>
      </c>
      <c r="G278" s="19">
        <f t="shared" si="38"/>
        <v>0</v>
      </c>
      <c r="H278" s="26">
        <f t="shared" si="28"/>
        <v>0</v>
      </c>
      <c r="I278" s="26">
        <f t="shared" si="29"/>
        <v>0</v>
      </c>
      <c r="J278" s="28">
        <f t="shared" si="30"/>
        <v>100</v>
      </c>
    </row>
    <row r="279" spans="1:10" ht="18" customHeight="1">
      <c r="A279" s="59" t="s">
        <v>17</v>
      </c>
      <c r="B279" s="56" t="s">
        <v>18</v>
      </c>
      <c r="C279" s="57">
        <v>0</v>
      </c>
      <c r="D279" s="57">
        <v>21.464120000000001</v>
      </c>
      <c r="E279" s="57">
        <f>D279</f>
        <v>21.464120000000001</v>
      </c>
      <c r="F279" s="57">
        <v>21.464120000000001</v>
      </c>
      <c r="G279" s="57">
        <v>0</v>
      </c>
      <c r="H279" s="14">
        <f t="shared" si="28"/>
        <v>0</v>
      </c>
      <c r="I279" s="14">
        <f t="shared" si="29"/>
        <v>0</v>
      </c>
      <c r="J279" s="31">
        <f t="shared" si="30"/>
        <v>100</v>
      </c>
    </row>
    <row r="280" spans="1:10" s="16" customFormat="1" ht="33.6" customHeight="1">
      <c r="A280" s="17" t="s">
        <v>107</v>
      </c>
      <c r="B280" s="18" t="s">
        <v>108</v>
      </c>
      <c r="C280" s="19">
        <f>C281+C282+C283</f>
        <v>0</v>
      </c>
      <c r="D280" s="19">
        <f t="shared" ref="D280:G280" si="39">D281+D282+D283</f>
        <v>166.56254000000001</v>
      </c>
      <c r="E280" s="19">
        <f t="shared" si="39"/>
        <v>166.56254000000001</v>
      </c>
      <c r="F280" s="19">
        <f t="shared" si="39"/>
        <v>166.56254000000001</v>
      </c>
      <c r="G280" s="19">
        <f t="shared" si="39"/>
        <v>0</v>
      </c>
      <c r="H280" s="26">
        <f t="shared" si="28"/>
        <v>0</v>
      </c>
      <c r="I280" s="26">
        <f t="shared" si="29"/>
        <v>0</v>
      </c>
      <c r="J280" s="28">
        <f t="shared" si="30"/>
        <v>100</v>
      </c>
    </row>
    <row r="281" spans="1:10" ht="16.05" customHeight="1">
      <c r="A281" s="59" t="s">
        <v>13</v>
      </c>
      <c r="B281" s="56" t="s">
        <v>14</v>
      </c>
      <c r="C281" s="57">
        <v>0</v>
      </c>
      <c r="D281" s="57">
        <v>105.78801</v>
      </c>
      <c r="E281" s="57">
        <f>D281</f>
        <v>105.78801</v>
      </c>
      <c r="F281" s="57">
        <v>105.78801</v>
      </c>
      <c r="G281" s="57">
        <v>0</v>
      </c>
      <c r="H281" s="14">
        <f t="shared" si="28"/>
        <v>0</v>
      </c>
      <c r="I281" s="14">
        <f t="shared" si="29"/>
        <v>0</v>
      </c>
      <c r="J281" s="28">
        <f t="shared" si="30"/>
        <v>100</v>
      </c>
    </row>
    <row r="282" spans="1:10" ht="16.05" customHeight="1">
      <c r="A282" s="59" t="s">
        <v>15</v>
      </c>
      <c r="B282" s="56" t="s">
        <v>16</v>
      </c>
      <c r="C282" s="57">
        <v>0</v>
      </c>
      <c r="D282" s="57">
        <v>23.273350000000001</v>
      </c>
      <c r="E282" s="57">
        <f t="shared" ref="E282:E283" si="40">D282</f>
        <v>23.273350000000001</v>
      </c>
      <c r="F282" s="57">
        <v>23.273350000000001</v>
      </c>
      <c r="G282" s="57">
        <v>0</v>
      </c>
      <c r="H282" s="14">
        <f t="shared" si="28"/>
        <v>0</v>
      </c>
      <c r="I282" s="14">
        <f t="shared" si="29"/>
        <v>0</v>
      </c>
      <c r="J282" s="28">
        <f t="shared" si="30"/>
        <v>100</v>
      </c>
    </row>
    <row r="283" spans="1:10" ht="16.05" customHeight="1">
      <c r="A283" s="59" t="s">
        <v>37</v>
      </c>
      <c r="B283" s="56" t="s">
        <v>38</v>
      </c>
      <c r="C283" s="57">
        <v>0</v>
      </c>
      <c r="D283" s="57">
        <v>37.501179999999998</v>
      </c>
      <c r="E283" s="57">
        <f t="shared" si="40"/>
        <v>37.501179999999998</v>
      </c>
      <c r="F283" s="57">
        <v>37.501179999999998</v>
      </c>
      <c r="G283" s="57">
        <v>0</v>
      </c>
      <c r="H283" s="14">
        <f t="shared" si="28"/>
        <v>0</v>
      </c>
      <c r="I283" s="14">
        <f t="shared" si="29"/>
        <v>0</v>
      </c>
      <c r="J283" s="28">
        <f t="shared" si="30"/>
        <v>100</v>
      </c>
    </row>
    <row r="284" spans="1:10" s="16" customFormat="1" ht="22.8" customHeight="1">
      <c r="A284" s="51" t="s">
        <v>121</v>
      </c>
      <c r="B284" s="50" t="s">
        <v>122</v>
      </c>
      <c r="C284" s="42">
        <f>C285</f>
        <v>0</v>
      </c>
      <c r="D284" s="42">
        <f t="shared" ref="D284:G284" si="41">D285</f>
        <v>603.4</v>
      </c>
      <c r="E284" s="42">
        <f t="shared" si="41"/>
        <v>603.4</v>
      </c>
      <c r="F284" s="42">
        <f t="shared" si="41"/>
        <v>342.91545000000002</v>
      </c>
      <c r="G284" s="42">
        <f t="shared" si="41"/>
        <v>0</v>
      </c>
      <c r="H284" s="49">
        <f t="shared" si="28"/>
        <v>260.48454999999996</v>
      </c>
      <c r="I284" s="49">
        <f t="shared" si="29"/>
        <v>260.48454999999996</v>
      </c>
      <c r="J284" s="48">
        <f t="shared" si="30"/>
        <v>56.830535299966854</v>
      </c>
    </row>
    <row r="285" spans="1:10" ht="58.2" customHeight="1">
      <c r="A285" s="17" t="s">
        <v>130</v>
      </c>
      <c r="B285" s="18" t="s">
        <v>131</v>
      </c>
      <c r="C285" s="19">
        <f>C286+C287+C288+C289</f>
        <v>0</v>
      </c>
      <c r="D285" s="19">
        <f t="shared" ref="D285:G285" si="42">D286+D287+D288+D289</f>
        <v>603.4</v>
      </c>
      <c r="E285" s="19">
        <f t="shared" si="42"/>
        <v>603.4</v>
      </c>
      <c r="F285" s="19">
        <f t="shared" si="42"/>
        <v>342.91545000000002</v>
      </c>
      <c r="G285" s="19">
        <f t="shared" si="42"/>
        <v>0</v>
      </c>
      <c r="H285" s="26">
        <f t="shared" si="28"/>
        <v>260.48454999999996</v>
      </c>
      <c r="I285" s="26">
        <f t="shared" si="29"/>
        <v>260.48454999999996</v>
      </c>
      <c r="J285" s="28">
        <f t="shared" si="30"/>
        <v>56.830535299966854</v>
      </c>
    </row>
    <row r="286" spans="1:10" ht="18" customHeight="1">
      <c r="A286" s="20" t="s">
        <v>17</v>
      </c>
      <c r="B286" s="56" t="s">
        <v>18</v>
      </c>
      <c r="C286" s="57">
        <v>0</v>
      </c>
      <c r="D286" s="57">
        <v>123.4</v>
      </c>
      <c r="E286" s="57">
        <f>D286</f>
        <v>123.4</v>
      </c>
      <c r="F286" s="57">
        <v>103.4</v>
      </c>
      <c r="G286" s="57">
        <v>0</v>
      </c>
      <c r="H286" s="14">
        <f t="shared" si="28"/>
        <v>20</v>
      </c>
      <c r="I286" s="14">
        <f t="shared" si="29"/>
        <v>20</v>
      </c>
      <c r="J286" s="28">
        <f t="shared" si="30"/>
        <v>83.792544570502443</v>
      </c>
    </row>
    <row r="287" spans="1:10" ht="16.05" customHeight="1">
      <c r="A287" s="20" t="s">
        <v>132</v>
      </c>
      <c r="B287" s="56" t="s">
        <v>133</v>
      </c>
      <c r="C287" s="57">
        <v>0</v>
      </c>
      <c r="D287" s="57">
        <v>50</v>
      </c>
      <c r="E287" s="57">
        <f t="shared" ref="E287:E289" si="43">D287</f>
        <v>50</v>
      </c>
      <c r="F287" s="57">
        <v>15.263999999999999</v>
      </c>
      <c r="G287" s="57">
        <v>0</v>
      </c>
      <c r="H287" s="14">
        <f t="shared" si="28"/>
        <v>34.736000000000004</v>
      </c>
      <c r="I287" s="14">
        <f t="shared" si="29"/>
        <v>34.736000000000004</v>
      </c>
      <c r="J287" s="28">
        <f t="shared" si="30"/>
        <v>30.527999999999999</v>
      </c>
    </row>
    <row r="288" spans="1:10" ht="16.05" customHeight="1">
      <c r="A288" s="20" t="s">
        <v>49</v>
      </c>
      <c r="B288" s="56" t="s">
        <v>50</v>
      </c>
      <c r="C288" s="57">
        <v>0</v>
      </c>
      <c r="D288" s="57">
        <v>400</v>
      </c>
      <c r="E288" s="57">
        <f t="shared" si="43"/>
        <v>400</v>
      </c>
      <c r="F288" s="57">
        <v>224.25145000000001</v>
      </c>
      <c r="G288" s="57">
        <v>0</v>
      </c>
      <c r="H288" s="14">
        <f t="shared" si="28"/>
        <v>175.74854999999999</v>
      </c>
      <c r="I288" s="14">
        <f t="shared" si="29"/>
        <v>175.74854999999999</v>
      </c>
      <c r="J288" s="28">
        <f t="shared" si="30"/>
        <v>56.062862500000001</v>
      </c>
    </row>
    <row r="289" spans="1:10" ht="16.05" customHeight="1">
      <c r="A289" s="59" t="s">
        <v>19</v>
      </c>
      <c r="B289" s="56" t="s">
        <v>20</v>
      </c>
      <c r="C289" s="57">
        <v>0</v>
      </c>
      <c r="D289" s="57">
        <v>30</v>
      </c>
      <c r="E289" s="57">
        <f t="shared" si="43"/>
        <v>30</v>
      </c>
      <c r="F289" s="57">
        <v>0</v>
      </c>
      <c r="G289" s="57">
        <v>0</v>
      </c>
      <c r="H289" s="14">
        <f t="shared" si="28"/>
        <v>30</v>
      </c>
      <c r="I289" s="14">
        <f t="shared" si="29"/>
        <v>30</v>
      </c>
      <c r="J289" s="28">
        <f t="shared" si="30"/>
        <v>0</v>
      </c>
    </row>
    <row r="290" spans="1:10" ht="23.4" customHeight="1">
      <c r="A290" s="78" t="s">
        <v>179</v>
      </c>
      <c r="B290" s="79"/>
      <c r="C290" s="33">
        <f>C264+C269+C284</f>
        <v>0</v>
      </c>
      <c r="D290" s="33">
        <f t="shared" ref="D290:G290" si="44">D264+D269+D284</f>
        <v>4432.4016899999997</v>
      </c>
      <c r="E290" s="33">
        <f t="shared" si="44"/>
        <v>4432.4016899999997</v>
      </c>
      <c r="F290" s="33">
        <f t="shared" si="44"/>
        <v>3151.45847</v>
      </c>
      <c r="G290" s="33">
        <f t="shared" si="44"/>
        <v>0</v>
      </c>
      <c r="H290" s="34">
        <f t="shared" si="28"/>
        <v>1280.9432199999997</v>
      </c>
      <c r="I290" s="34">
        <f t="shared" si="29"/>
        <v>1280.9432199999997</v>
      </c>
      <c r="J290" s="35">
        <f t="shared" si="30"/>
        <v>71.100470814954505</v>
      </c>
    </row>
    <row r="291" spans="1:10" ht="21" customHeight="1">
      <c r="A291" s="75" t="s">
        <v>178</v>
      </c>
      <c r="B291" s="76"/>
      <c r="C291" s="76"/>
      <c r="D291" s="76"/>
      <c r="E291" s="76"/>
      <c r="F291" s="76"/>
      <c r="G291" s="76"/>
      <c r="H291" s="76"/>
      <c r="I291" s="76"/>
      <c r="J291" s="77"/>
    </row>
    <row r="292" spans="1:10" s="16" customFormat="1" ht="21" customHeight="1">
      <c r="A292" s="44" t="s">
        <v>9</v>
      </c>
      <c r="B292" s="43" t="s">
        <v>10</v>
      </c>
      <c r="C292" s="42">
        <f>C293</f>
        <v>6030</v>
      </c>
      <c r="D292" s="42">
        <f t="shared" ref="D292:G292" si="45">D293</f>
        <v>11894.236999999999</v>
      </c>
      <c r="E292" s="42">
        <f t="shared" si="45"/>
        <v>8879.237000000001</v>
      </c>
      <c r="F292" s="42">
        <f t="shared" si="45"/>
        <v>0</v>
      </c>
      <c r="G292" s="42">
        <f t="shared" si="45"/>
        <v>0</v>
      </c>
      <c r="H292" s="49">
        <f t="shared" ref="H292:H296" si="46">D292-F292</f>
        <v>11894.236999999999</v>
      </c>
      <c r="I292" s="49">
        <f t="shared" ref="I292:I296" si="47">E292-F292</f>
        <v>8879.237000000001</v>
      </c>
      <c r="J292" s="48">
        <f t="shared" si="30"/>
        <v>0</v>
      </c>
    </row>
    <row r="293" spans="1:10" s="16" customFormat="1" ht="21" customHeight="1">
      <c r="A293" s="55" t="s">
        <v>160</v>
      </c>
      <c r="B293" s="18" t="s">
        <v>161</v>
      </c>
      <c r="C293" s="19">
        <f>C294+C295</f>
        <v>6030</v>
      </c>
      <c r="D293" s="19">
        <f t="shared" ref="D293:G293" si="48">D294+D295</f>
        <v>11894.236999999999</v>
      </c>
      <c r="E293" s="19">
        <f t="shared" si="48"/>
        <v>8879.237000000001</v>
      </c>
      <c r="F293" s="19">
        <f t="shared" si="48"/>
        <v>0</v>
      </c>
      <c r="G293" s="19">
        <f t="shared" si="48"/>
        <v>0</v>
      </c>
      <c r="H293" s="26">
        <f t="shared" si="46"/>
        <v>11894.236999999999</v>
      </c>
      <c r="I293" s="29">
        <f t="shared" si="47"/>
        <v>8879.237000000001</v>
      </c>
      <c r="J293" s="28">
        <f t="shared" si="30"/>
        <v>0</v>
      </c>
    </row>
    <row r="294" spans="1:10" ht="16.2" customHeight="1">
      <c r="A294" s="54" t="s">
        <v>19</v>
      </c>
      <c r="B294" s="21" t="s">
        <v>20</v>
      </c>
      <c r="C294" s="22">
        <v>0</v>
      </c>
      <c r="D294" s="22">
        <v>1000</v>
      </c>
      <c r="E294" s="22">
        <v>1000</v>
      </c>
      <c r="F294" s="22">
        <v>0</v>
      </c>
      <c r="G294" s="22">
        <v>0</v>
      </c>
      <c r="H294" s="14">
        <f t="shared" si="46"/>
        <v>1000</v>
      </c>
      <c r="I294" s="14">
        <f t="shared" si="47"/>
        <v>1000</v>
      </c>
      <c r="J294" s="30">
        <f t="shared" si="30"/>
        <v>0</v>
      </c>
    </row>
    <row r="295" spans="1:10" ht="16.2" customHeight="1">
      <c r="A295" s="54" t="s">
        <v>37</v>
      </c>
      <c r="B295" s="21" t="s">
        <v>38</v>
      </c>
      <c r="C295" s="22">
        <v>6030</v>
      </c>
      <c r="D295" s="22">
        <v>10894.236999999999</v>
      </c>
      <c r="E295" s="22">
        <v>7879.2370000000001</v>
      </c>
      <c r="F295" s="22">
        <v>0</v>
      </c>
      <c r="G295" s="22">
        <v>0</v>
      </c>
      <c r="H295" s="14">
        <f t="shared" si="46"/>
        <v>10894.236999999999</v>
      </c>
      <c r="I295" s="14">
        <f t="shared" si="47"/>
        <v>7879.2370000000001</v>
      </c>
      <c r="J295" s="30">
        <f t="shared" si="30"/>
        <v>0</v>
      </c>
    </row>
    <row r="296" spans="1:10" ht="27.6" customHeight="1">
      <c r="A296" s="58" t="s">
        <v>83</v>
      </c>
      <c r="B296" s="43" t="s">
        <v>84</v>
      </c>
      <c r="C296" s="42">
        <f>C297+C299</f>
        <v>0</v>
      </c>
      <c r="D296" s="42">
        <f t="shared" ref="D296:G296" si="49">D297+D299</f>
        <v>272.06213000000002</v>
      </c>
      <c r="E296" s="42">
        <f t="shared" si="49"/>
        <v>272.06213000000002</v>
      </c>
      <c r="F296" s="42">
        <f t="shared" si="49"/>
        <v>84.655199999999994</v>
      </c>
      <c r="G296" s="42">
        <f t="shared" si="49"/>
        <v>0</v>
      </c>
      <c r="H296" s="49">
        <f t="shared" si="46"/>
        <v>187.40693000000005</v>
      </c>
      <c r="I296" s="49">
        <f t="shared" si="47"/>
        <v>187.40693000000005</v>
      </c>
      <c r="J296" s="48">
        <f t="shared" si="30"/>
        <v>31.116127775666531</v>
      </c>
    </row>
    <row r="297" spans="1:10" s="16" customFormat="1" ht="60" customHeight="1">
      <c r="A297" s="17" t="s">
        <v>162</v>
      </c>
      <c r="B297" s="18" t="s">
        <v>163</v>
      </c>
      <c r="C297" s="19">
        <f>C298</f>
        <v>0</v>
      </c>
      <c r="D297" s="19">
        <f t="shared" ref="D297:G297" si="50">D298</f>
        <v>87.193070000000006</v>
      </c>
      <c r="E297" s="19">
        <f t="shared" si="50"/>
        <v>87.193070000000006</v>
      </c>
      <c r="F297" s="19">
        <f t="shared" si="50"/>
        <v>0</v>
      </c>
      <c r="G297" s="19">
        <f t="shared" si="50"/>
        <v>0</v>
      </c>
      <c r="H297" s="26">
        <f t="shared" si="28"/>
        <v>87.193070000000006</v>
      </c>
      <c r="I297" s="26">
        <f t="shared" si="29"/>
        <v>87.193070000000006</v>
      </c>
      <c r="J297" s="28">
        <f t="shared" si="30"/>
        <v>0</v>
      </c>
    </row>
    <row r="298" spans="1:10" ht="17.399999999999999" customHeight="1">
      <c r="A298" s="20" t="s">
        <v>49</v>
      </c>
      <c r="B298" s="21" t="s">
        <v>50</v>
      </c>
      <c r="C298" s="22">
        <v>0</v>
      </c>
      <c r="D298" s="22">
        <v>87.193070000000006</v>
      </c>
      <c r="E298" s="22">
        <v>87.193070000000006</v>
      </c>
      <c r="F298" s="22">
        <v>0</v>
      </c>
      <c r="G298" s="22">
        <v>0</v>
      </c>
      <c r="H298" s="14">
        <f t="shared" si="28"/>
        <v>87.193070000000006</v>
      </c>
      <c r="I298" s="14">
        <f t="shared" si="29"/>
        <v>87.193070000000006</v>
      </c>
      <c r="J298" s="30">
        <f t="shared" si="30"/>
        <v>0</v>
      </c>
    </row>
    <row r="299" spans="1:10" s="16" customFormat="1" ht="58.2" customHeight="1">
      <c r="A299" s="17" t="s">
        <v>164</v>
      </c>
      <c r="B299" s="18" t="s">
        <v>165</v>
      </c>
      <c r="C299" s="19">
        <f>C300</f>
        <v>0</v>
      </c>
      <c r="D299" s="19">
        <f t="shared" ref="D299:G299" si="51">D300</f>
        <v>184.86905999999999</v>
      </c>
      <c r="E299" s="19">
        <f t="shared" si="51"/>
        <v>184.86905999999999</v>
      </c>
      <c r="F299" s="19">
        <f t="shared" si="51"/>
        <v>84.655199999999994</v>
      </c>
      <c r="G299" s="19">
        <f t="shared" si="51"/>
        <v>0</v>
      </c>
      <c r="H299" s="26">
        <f t="shared" si="28"/>
        <v>100.21386</v>
      </c>
      <c r="I299" s="26">
        <f t="shared" si="29"/>
        <v>100.21386</v>
      </c>
      <c r="J299" s="28">
        <f t="shared" si="30"/>
        <v>45.791978387297469</v>
      </c>
    </row>
    <row r="300" spans="1:10" ht="18.600000000000001" customHeight="1">
      <c r="A300" s="20" t="s">
        <v>49</v>
      </c>
      <c r="B300" s="21" t="s">
        <v>50</v>
      </c>
      <c r="C300" s="22">
        <v>0</v>
      </c>
      <c r="D300" s="22">
        <v>184.86905999999999</v>
      </c>
      <c r="E300" s="22">
        <v>184.86905999999999</v>
      </c>
      <c r="F300" s="22">
        <v>84.655199999999994</v>
      </c>
      <c r="G300" s="22">
        <v>0</v>
      </c>
      <c r="H300" s="14">
        <f t="shared" si="28"/>
        <v>100.21386</v>
      </c>
      <c r="I300" s="14">
        <f t="shared" si="29"/>
        <v>100.21386</v>
      </c>
      <c r="J300" s="28">
        <f t="shared" si="30"/>
        <v>45.791978387297469</v>
      </c>
    </row>
    <row r="301" spans="1:10" s="65" customFormat="1" ht="18.600000000000001" customHeight="1">
      <c r="A301" s="78" t="s">
        <v>180</v>
      </c>
      <c r="B301" s="79"/>
      <c r="C301" s="33">
        <f>C292+C297+C299</f>
        <v>6030</v>
      </c>
      <c r="D301" s="33">
        <f t="shared" ref="D301:G301" si="52">D292+D297+D299</f>
        <v>12166.299129999999</v>
      </c>
      <c r="E301" s="33">
        <f t="shared" si="52"/>
        <v>9151.2991299999994</v>
      </c>
      <c r="F301" s="33">
        <f t="shared" si="52"/>
        <v>84.655199999999994</v>
      </c>
      <c r="G301" s="33">
        <f t="shared" si="52"/>
        <v>0</v>
      </c>
      <c r="H301" s="34">
        <f t="shared" si="28"/>
        <v>12081.64393</v>
      </c>
      <c r="I301" s="34">
        <f t="shared" si="29"/>
        <v>9066.6439300000002</v>
      </c>
      <c r="J301" s="35">
        <f t="shared" si="30"/>
        <v>0.92506210099155617</v>
      </c>
    </row>
    <row r="302" spans="1:10" s="66" customFormat="1" ht="19.8" customHeight="1" thickBot="1">
      <c r="A302" s="82" t="s">
        <v>169</v>
      </c>
      <c r="B302" s="83"/>
      <c r="C302" s="39">
        <f t="shared" ref="C302:I302" si="53">C262+C290+C301</f>
        <v>8034</v>
      </c>
      <c r="D302" s="39">
        <f t="shared" si="53"/>
        <v>18734.200819999998</v>
      </c>
      <c r="E302" s="39">
        <f t="shared" si="53"/>
        <v>15719.200819999998</v>
      </c>
      <c r="F302" s="39">
        <f t="shared" si="53"/>
        <v>3763.9825800000003</v>
      </c>
      <c r="G302" s="39">
        <f t="shared" si="53"/>
        <v>0</v>
      </c>
      <c r="H302" s="39">
        <f t="shared" si="53"/>
        <v>14970.21824</v>
      </c>
      <c r="I302" s="39">
        <f t="shared" si="53"/>
        <v>11955.21824</v>
      </c>
      <c r="J302" s="38">
        <f>IF(E302=0,0,(F302/E302)*100)</f>
        <v>23.945126874459007</v>
      </c>
    </row>
    <row r="303" spans="1:10" s="65" customFormat="1" ht="21.6" customHeight="1" thickBot="1">
      <c r="A303" s="84" t="s">
        <v>172</v>
      </c>
      <c r="B303" s="85"/>
      <c r="C303" s="67">
        <f t="shared" ref="C303:I303" si="54">C241+C302</f>
        <v>239041.91000000006</v>
      </c>
      <c r="D303" s="67">
        <f t="shared" si="54"/>
        <v>262811.56482000009</v>
      </c>
      <c r="E303" s="67">
        <f t="shared" si="54"/>
        <v>155223.10082000002</v>
      </c>
      <c r="F303" s="67">
        <f t="shared" si="54"/>
        <v>135204.81061999997</v>
      </c>
      <c r="G303" s="67">
        <f t="shared" si="54"/>
        <v>188.58</v>
      </c>
      <c r="H303" s="67">
        <f t="shared" si="54"/>
        <v>127606.7542000001</v>
      </c>
      <c r="I303" s="67">
        <f t="shared" si="54"/>
        <v>20018.290200000061</v>
      </c>
      <c r="J303" s="60">
        <f t="shared" si="30"/>
        <v>87.103536719567487</v>
      </c>
    </row>
    <row r="307" spans="2:9">
      <c r="B307" s="73" t="s">
        <v>183</v>
      </c>
      <c r="C307" s="74"/>
      <c r="D307" s="74"/>
      <c r="E307" s="74"/>
      <c r="F307" s="74"/>
      <c r="G307" s="74"/>
      <c r="H307" s="86"/>
      <c r="I307" s="86"/>
    </row>
  </sheetData>
  <mergeCells count="15">
    <mergeCell ref="B307:G307"/>
    <mergeCell ref="A243:J243"/>
    <mergeCell ref="A263:J263"/>
    <mergeCell ref="A262:B262"/>
    <mergeCell ref="A241:B241"/>
    <mergeCell ref="A302:B302"/>
    <mergeCell ref="A303:B303"/>
    <mergeCell ref="A290:B290"/>
    <mergeCell ref="A291:J291"/>
    <mergeCell ref="A301:B301"/>
    <mergeCell ref="A4:J4"/>
    <mergeCell ref="A5:J5"/>
    <mergeCell ref="A10:J10"/>
    <mergeCell ref="A242:J242"/>
    <mergeCell ref="A6:J6"/>
  </mergeCells>
  <conditionalFormatting sqref="A11:A241 A264:A268 A284">
    <cfRule type="expression" dxfId="38" priority="175" stopIfTrue="1">
      <formula>#REF!=1</formula>
    </cfRule>
    <cfRule type="expression" dxfId="37" priority="176" stopIfTrue="1">
      <formula>#REF!=2</formula>
    </cfRule>
    <cfRule type="expression" dxfId="36" priority="177" stopIfTrue="1">
      <formula>#REF!=3</formula>
    </cfRule>
  </conditionalFormatting>
  <conditionalFormatting sqref="A241 A302">
    <cfRule type="expression" dxfId="35" priority="178" stopIfTrue="1">
      <formula>XFC241=1</formula>
    </cfRule>
    <cfRule type="expression" dxfId="34" priority="179" stopIfTrue="1">
      <formula>XFC241=2</formula>
    </cfRule>
    <cfRule type="expression" dxfId="33" priority="180" stopIfTrue="1">
      <formula>XFC241=3</formula>
    </cfRule>
  </conditionalFormatting>
  <conditionalFormatting sqref="D264:G265">
    <cfRule type="expression" dxfId="32" priority="181" stopIfTrue="1">
      <formula>A264=1</formula>
    </cfRule>
    <cfRule type="expression" dxfId="31" priority="182" stopIfTrue="1">
      <formula>A264=2</formula>
    </cfRule>
    <cfRule type="expression" dxfId="30" priority="183" stopIfTrue="1">
      <formula>A264=3</formula>
    </cfRule>
  </conditionalFormatting>
  <conditionalFormatting sqref="H297:I301 H244:J262 H264:J290 B302 B264:B268 B11:B241 B284 J297:J303 D11:J241 D284:G284 D264:G268">
    <cfRule type="expression" dxfId="29" priority="184" stopIfTrue="1">
      <formula>#REF!=1</formula>
    </cfRule>
    <cfRule type="expression" dxfId="28" priority="185" stopIfTrue="1">
      <formula>#REF!=2</formula>
    </cfRule>
    <cfRule type="expression" dxfId="27" priority="186" stopIfTrue="1">
      <formula>#REF!=3</formula>
    </cfRule>
  </conditionalFormatting>
  <conditionalFormatting sqref="D264:G264">
    <cfRule type="expression" dxfId="26" priority="166" stopIfTrue="1">
      <formula>A264=1</formula>
    </cfRule>
    <cfRule type="expression" dxfId="25" priority="167" stopIfTrue="1">
      <formula>A264=2</formula>
    </cfRule>
    <cfRule type="expression" dxfId="24" priority="168" stopIfTrue="1">
      <formula>A264=3</formula>
    </cfRule>
  </conditionalFormatting>
  <conditionalFormatting sqref="F284:G284">
    <cfRule type="expression" dxfId="23" priority="52" stopIfTrue="1">
      <formula>D284=1</formula>
    </cfRule>
    <cfRule type="expression" dxfId="22" priority="53" stopIfTrue="1">
      <formula>D284=2</formula>
    </cfRule>
    <cfRule type="expression" dxfId="21" priority="54" stopIfTrue="1">
      <formula>D284=3</formula>
    </cfRule>
  </conditionalFormatting>
  <conditionalFormatting sqref="F284:G284">
    <cfRule type="expression" dxfId="20" priority="46" stopIfTrue="1">
      <formula>A284=1</formula>
    </cfRule>
    <cfRule type="expression" dxfId="19" priority="47" stopIfTrue="1">
      <formula>A284=2</formula>
    </cfRule>
    <cfRule type="expression" dxfId="18" priority="48" stopIfTrue="1">
      <formula>A284=3</formula>
    </cfRule>
  </conditionalFormatting>
  <conditionalFormatting sqref="C264:C268 C11:C241 C284:G284 J292:J300 H292:I296">
    <cfRule type="expression" dxfId="17" priority="232" stopIfTrue="1">
      <formula>#REF!=1</formula>
    </cfRule>
    <cfRule type="expression" dxfId="16" priority="233" stopIfTrue="1">
      <formula>#REF!=2</formula>
    </cfRule>
    <cfRule type="expression" dxfId="15" priority="234" stopIfTrue="1">
      <formula>#REF!=3</formula>
    </cfRule>
  </conditionalFormatting>
  <conditionalFormatting sqref="H297:I301 H244:J262 H264:J290 J297:J303 D11:J241 D284:G284 D264:G268 B302 A264:B268 A11:B241 A284:B284">
    <cfRule type="expression" dxfId="14" priority="13" stopIfTrue="1">
      <formula>#REF!=1</formula>
    </cfRule>
    <cfRule type="expression" dxfId="13" priority="14" stopIfTrue="1">
      <formula>#REF!=2</formula>
    </cfRule>
    <cfRule type="expression" dxfId="12" priority="15" stopIfTrue="1">
      <formula>#REF!=3</formula>
    </cfRule>
  </conditionalFormatting>
  <conditionalFormatting sqref="F284:G284 A241 A302">
    <cfRule type="expression" dxfId="11" priority="10" stopIfTrue="1">
      <formula>XFC241=1</formula>
    </cfRule>
    <cfRule type="expression" dxfId="10" priority="11" stopIfTrue="1">
      <formula>XFC241=2</formula>
    </cfRule>
    <cfRule type="expression" dxfId="9" priority="12" stopIfTrue="1">
      <formula>XFC241=3</formula>
    </cfRule>
  </conditionalFormatting>
  <conditionalFormatting sqref="F284:G284">
    <cfRule type="expression" dxfId="8" priority="7" stopIfTrue="1">
      <formula>A284=1</formula>
    </cfRule>
    <cfRule type="expression" dxfId="7" priority="8" stopIfTrue="1">
      <formula>A284=2</formula>
    </cfRule>
    <cfRule type="expression" dxfId="6" priority="9" stopIfTrue="1">
      <formula>A284=3</formula>
    </cfRule>
  </conditionalFormatting>
  <conditionalFormatting sqref="J292:J300 H292:I296 C264:C268 C284:G284 C11:C241 D241:G241">
    <cfRule type="expression" dxfId="5" priority="4" stopIfTrue="1">
      <formula>#REF!=1</formula>
    </cfRule>
    <cfRule type="expression" dxfId="4" priority="5" stopIfTrue="1">
      <formula>#REF!=2</formula>
    </cfRule>
    <cfRule type="expression" dxfId="3" priority="6" stopIfTrue="1">
      <formula>#REF!=3</formula>
    </cfRule>
  </conditionalFormatting>
  <conditionalFormatting sqref="D264:G265">
    <cfRule type="expression" dxfId="2" priority="1" stopIfTrue="1">
      <formula>A264=1</formula>
    </cfRule>
    <cfRule type="expression" dxfId="1" priority="2" stopIfTrue="1">
      <formula>A264=2</formula>
    </cfRule>
    <cfRule type="expression" dxfId="0" priority="3" stopIfTrue="1">
      <formula>A264=3</formula>
    </cfRule>
  </conditionalFormatting>
  <pageMargins left="1.1811023622047245" right="0.39370078740157483" top="0.39370078740157483" bottom="0.39370078740157483" header="0" footer="0"/>
  <pageSetup paperSize="9" scale="6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HP</cp:lastModifiedBy>
  <cp:lastPrinted>2026-07-13T10:10:16Z</cp:lastPrinted>
  <dcterms:created xsi:type="dcterms:W3CDTF">2026-07-02T11:07:44Z</dcterms:created>
  <dcterms:modified xsi:type="dcterms:W3CDTF">2026-07-13T10:11:12Z</dcterms:modified>
</cp:coreProperties>
</file>