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20" windowWidth="19200" windowHeight="10920"/>
  </bookViews>
  <sheets>
    <sheet name="Лист1" sheetId="1" r:id="rId1"/>
  </sheets>
  <definedNames>
    <definedName name="_xlnm.Print_Titles" localSheetId="0">Лист1!$8:$10</definedName>
  </definedNames>
  <calcPr calcId="125725"/>
</workbook>
</file>

<file path=xl/calcChain.xml><?xml version="1.0" encoding="utf-8"?>
<calcChain xmlns="http://schemas.openxmlformats.org/spreadsheetml/2006/main">
  <c r="D15" i="1"/>
  <c r="D17"/>
  <c r="C61"/>
  <c r="C79"/>
  <c r="D78"/>
  <c r="C78"/>
  <c r="D77"/>
  <c r="D76"/>
  <c r="C77"/>
  <c r="D74"/>
  <c r="E76"/>
  <c r="F76"/>
  <c r="E47"/>
  <c r="E46" s="1"/>
  <c r="D14"/>
  <c r="D47"/>
  <c r="D46" s="1"/>
  <c r="C46" s="1"/>
  <c r="F47"/>
  <c r="F46" s="1"/>
  <c r="C49"/>
  <c r="E64"/>
  <c r="E63"/>
  <c r="D70"/>
  <c r="D72"/>
  <c r="C72" s="1"/>
  <c r="C80"/>
  <c r="C75"/>
  <c r="C74"/>
  <c r="C73"/>
  <c r="C71"/>
  <c r="E72"/>
  <c r="F72"/>
  <c r="E70"/>
  <c r="E69"/>
  <c r="E68" s="1"/>
  <c r="C68" s="1"/>
  <c r="F70"/>
  <c r="F69" s="1"/>
  <c r="F68" s="1"/>
  <c r="F64"/>
  <c r="F63"/>
  <c r="C66"/>
  <c r="E53"/>
  <c r="E52" s="1"/>
  <c r="E51" s="1"/>
  <c r="E57"/>
  <c r="E56" s="1"/>
  <c r="E59"/>
  <c r="F53"/>
  <c r="F52"/>
  <c r="F51" s="1"/>
  <c r="F67" s="1"/>
  <c r="F81" s="1"/>
  <c r="F57"/>
  <c r="F56" s="1"/>
  <c r="F59"/>
  <c r="D18"/>
  <c r="D21"/>
  <c r="D23"/>
  <c r="D20"/>
  <c r="D26"/>
  <c r="D28"/>
  <c r="D25"/>
  <c r="D32"/>
  <c r="D42"/>
  <c r="D31" s="1"/>
  <c r="D53"/>
  <c r="D52" s="1"/>
  <c r="D57"/>
  <c r="D56" s="1"/>
  <c r="C56" s="1"/>
  <c r="D59"/>
  <c r="C59"/>
  <c r="E32"/>
  <c r="E31"/>
  <c r="E42"/>
  <c r="F32"/>
  <c r="F42"/>
  <c r="E21"/>
  <c r="E20" s="1"/>
  <c r="C20" s="1"/>
  <c r="E23"/>
  <c r="F21"/>
  <c r="F23"/>
  <c r="C55"/>
  <c r="C33"/>
  <c r="E26"/>
  <c r="C26" s="1"/>
  <c r="E28"/>
  <c r="C28"/>
  <c r="F26"/>
  <c r="F25"/>
  <c r="F28"/>
  <c r="E14"/>
  <c r="C14" s="1"/>
  <c r="E18"/>
  <c r="C18" s="1"/>
  <c r="F14"/>
  <c r="F18"/>
  <c r="F13"/>
  <c r="C65"/>
  <c r="C64"/>
  <c r="C62"/>
  <c r="C60"/>
  <c r="C58"/>
  <c r="C54"/>
  <c r="C53"/>
  <c r="C50"/>
  <c r="C48"/>
  <c r="C45"/>
  <c r="C44"/>
  <c r="C43"/>
  <c r="C41"/>
  <c r="C40"/>
  <c r="C39"/>
  <c r="C38"/>
  <c r="C37"/>
  <c r="C36"/>
  <c r="C35"/>
  <c r="C34"/>
  <c r="C32"/>
  <c r="C30"/>
  <c r="C29"/>
  <c r="C27"/>
  <c r="C24"/>
  <c r="C22"/>
  <c r="C21"/>
  <c r="C19"/>
  <c r="C17"/>
  <c r="C16"/>
  <c r="C15"/>
  <c r="E13"/>
  <c r="E12" s="1"/>
  <c r="E67" s="1"/>
  <c r="E81" s="1"/>
  <c r="F31"/>
  <c r="C23"/>
  <c r="C42"/>
  <c r="C57"/>
  <c r="E25"/>
  <c r="C25"/>
  <c r="F20"/>
  <c r="D13"/>
  <c r="C13" s="1"/>
  <c r="C70"/>
  <c r="C47"/>
  <c r="C63"/>
  <c r="D69"/>
  <c r="C76"/>
  <c r="D68"/>
  <c r="C69"/>
  <c r="D51" l="1"/>
  <c r="C51" s="1"/>
  <c r="C52"/>
  <c r="C31"/>
  <c r="D12"/>
  <c r="D67" l="1"/>
  <c r="C12"/>
  <c r="D81" l="1"/>
  <c r="C81" s="1"/>
  <c r="C67"/>
</calcChain>
</file>

<file path=xl/sharedStrings.xml><?xml version="1.0" encoding="utf-8"?>
<sst xmlns="http://schemas.openxmlformats.org/spreadsheetml/2006/main" count="83" uniqueCount="82">
  <si>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</si>
  <si>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</si>
  <si>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</si>
  <si>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</si>
  <si>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</si>
  <si>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</si>
  <si>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</si>
  <si>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</si>
  <si>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</si>
  <si>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</si>
  <si>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</si>
  <si>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</si>
  <si>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</si>
  <si>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</si>
  <si>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</si>
  <si>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</si>
  <si>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</si>
  <si>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</si>
  <si>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</si>
  <si>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</si>
  <si>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</si>
  <si>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</si>
  <si>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</si>
  <si>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</si>
  <si>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</si>
  <si>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</si>
  <si>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</si>
  <si>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</si>
  <si>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</si>
  <si>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</si>
  <si>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</si>
  <si>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</si>
  <si>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</si>
  <si>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</si>
  <si>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</si>
  <si>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</si>
  <si>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</si>
  <si>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</si>
  <si>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</si>
  <si>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</si>
  <si>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</si>
  <si>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</si>
  <si>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</si>
  <si>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</si>
  <si>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</si>
  <si>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</si>
  <si>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</si>
  <si>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</si>
  <si>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</si>
  <si>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</si>
  <si>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</si>
  <si>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</si>
  <si>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</si>
  <si>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</si>
  <si>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</si>
  <si>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</si>
  <si>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</si>
  <si>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</si>
  <si>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</si>
  <si>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</si>
  <si>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</si>
  <si>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</si>
  <si>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</si>
  <si>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</si>
  <si>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Разом доходів</t>
  </si>
  <si>
    <t>X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</si>
  <si>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</si>
  <si>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</si>
  <si>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Державне мито, не віднесене до інших категорій  </t>
  </si>
  <si>
    <t>Плата за оренду  майна бюджетних установ</t>
  </si>
  <si>
    <t>Дотації з державного бюджету місцевим бюджетам</t>
  </si>
  <si>
    <t>Базова дотація </t>
  </si>
  <si>
    <t>Дотації з місцевих бюджетів іншим місцевим бюджетам</t>
  </si>
  <si>
    <t>Надходження від скидів забруднюючих речовин безпосередньо у водні об"єкти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</si>
  <si>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</si>
  <si>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</si>
  <si>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Інші субвенції з місцевого бюджету, у тому числі:</t>
  </si>
  <si>
    <t>на забезпечення функціонування бюджетної сфери та реалізації заходів соціально-економічного розвитку</t>
  </si>
  <si>
    <t>на медичне обслуговування осіб, які постраждали внаслідок Чорнобильської катастрофи</t>
  </si>
  <si>
    <t>ДОХОДИ
сільського бюджету на 2021 рік</t>
  </si>
  <si>
    <t>04583000000</t>
  </si>
  <si>
    <t>(код бюджету)</t>
  </si>
</sst>
</file>

<file path=xl/styles.xml><?xml version="1.0" encoding="utf-8"?>
<styleSheet xmlns="http://schemas.openxmlformats.org/spreadsheetml/2006/main">
  <fonts count="16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0" fillId="0" borderId="0" xfId="0" applyFont="1" applyFill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3"/>
  <sheetViews>
    <sheetView tabSelected="1" topLeftCell="A79" workbookViewId="0">
      <selection activeCell="A85" sqref="A84:F85"/>
    </sheetView>
  </sheetViews>
  <sheetFormatPr defaultColWidth="8.85546875" defaultRowHeight="12.75"/>
  <cols>
    <col min="1" max="1" width="11.28515625" style="29" customWidth="1"/>
    <col min="2" max="2" width="44.28515625" style="1" customWidth="1"/>
    <col min="3" max="3" width="19" style="1" customWidth="1"/>
    <col min="4" max="4" width="16.28515625" style="1" customWidth="1"/>
    <col min="5" max="5" width="15.85546875" style="1" customWidth="1"/>
    <col min="6" max="6" width="14.7109375" style="1" customWidth="1"/>
    <col min="7" max="16384" width="8.85546875" style="1"/>
  </cols>
  <sheetData>
    <row r="1" spans="1:6" ht="15.75">
      <c r="D1" s="2" t="s">
        <v>0</v>
      </c>
      <c r="E1" s="2"/>
      <c r="F1" s="2"/>
    </row>
    <row r="2" spans="1:6" ht="15.75">
      <c r="D2" s="2"/>
      <c r="E2" s="2"/>
      <c r="F2" s="2"/>
    </row>
    <row r="3" spans="1:6">
      <c r="D3" s="25"/>
      <c r="E3" s="26"/>
      <c r="F3" s="27"/>
    </row>
    <row r="4" spans="1:6" ht="42.75" customHeight="1">
      <c r="A4" s="45" t="s">
        <v>79</v>
      </c>
      <c r="B4" s="46"/>
      <c r="C4" s="46"/>
      <c r="D4" s="46"/>
      <c r="E4" s="46"/>
      <c r="F4" s="46"/>
    </row>
    <row r="5" spans="1:6" ht="22.5" customHeight="1">
      <c r="A5" s="39" t="s">
        <v>80</v>
      </c>
      <c r="B5" s="40"/>
      <c r="C5" s="40"/>
      <c r="D5" s="40"/>
      <c r="E5" s="40"/>
      <c r="F5" s="40"/>
    </row>
    <row r="6" spans="1:6" ht="16.899999999999999" customHeight="1">
      <c r="A6" s="41" t="s">
        <v>81</v>
      </c>
      <c r="B6" s="42"/>
      <c r="C6" s="42"/>
      <c r="D6" s="42"/>
      <c r="E6" s="42"/>
      <c r="F6" s="42"/>
    </row>
    <row r="7" spans="1:6">
      <c r="A7" s="33"/>
      <c r="F7" s="29" t="s">
        <v>1</v>
      </c>
    </row>
    <row r="8" spans="1:6" s="3" customFormat="1" ht="15">
      <c r="A8" s="38" t="s">
        <v>2</v>
      </c>
      <c r="B8" s="38" t="s">
        <v>3</v>
      </c>
      <c r="C8" s="47" t="s">
        <v>4</v>
      </c>
      <c r="D8" s="38" t="s">
        <v>5</v>
      </c>
      <c r="E8" s="38" t="s">
        <v>6</v>
      </c>
      <c r="F8" s="38"/>
    </row>
    <row r="9" spans="1:6" s="3" customFormat="1" ht="15">
      <c r="A9" s="38"/>
      <c r="B9" s="38"/>
      <c r="C9" s="38"/>
      <c r="D9" s="38"/>
      <c r="E9" s="38" t="s">
        <v>7</v>
      </c>
      <c r="F9" s="38" t="s">
        <v>8</v>
      </c>
    </row>
    <row r="10" spans="1:6" s="3" customFormat="1" ht="35.25" customHeight="1">
      <c r="A10" s="38"/>
      <c r="B10" s="38"/>
      <c r="C10" s="38"/>
      <c r="D10" s="38"/>
      <c r="E10" s="38"/>
      <c r="F10" s="38"/>
    </row>
    <row r="11" spans="1:6" s="32" customFormat="1" ht="12" customHeight="1">
      <c r="A11" s="30">
        <v>1</v>
      </c>
      <c r="B11" s="30">
        <v>2</v>
      </c>
      <c r="C11" s="31">
        <v>3</v>
      </c>
      <c r="D11" s="30">
        <v>4</v>
      </c>
      <c r="E11" s="30">
        <v>5</v>
      </c>
      <c r="F11" s="30">
        <v>6</v>
      </c>
    </row>
    <row r="12" spans="1:6" s="3" customFormat="1" ht="15">
      <c r="A12" s="34">
        <v>10000000</v>
      </c>
      <c r="B12" s="4" t="s">
        <v>9</v>
      </c>
      <c r="C12" s="5">
        <f t="shared" ref="C12:C44" si="0">D12+E12</f>
        <v>88041400</v>
      </c>
      <c r="D12" s="6">
        <f>D13+D20+D25+D31</f>
        <v>82441400</v>
      </c>
      <c r="E12" s="6">
        <f>E13+E20+E25+E31+E46</f>
        <v>5600000</v>
      </c>
      <c r="F12" s="6">
        <v>0</v>
      </c>
    </row>
    <row r="13" spans="1:6" s="3" customFormat="1" ht="33" customHeight="1">
      <c r="A13" s="34">
        <v>11000000</v>
      </c>
      <c r="B13" s="4" t="s">
        <v>10</v>
      </c>
      <c r="C13" s="5">
        <f t="shared" si="0"/>
        <v>49157000</v>
      </c>
      <c r="D13" s="6">
        <f>D14+D18</f>
        <v>49157000</v>
      </c>
      <c r="E13" s="6">
        <f>E14+E18</f>
        <v>0</v>
      </c>
      <c r="F13" s="6">
        <f>F14+F18</f>
        <v>0</v>
      </c>
    </row>
    <row r="14" spans="1:6" s="3" customFormat="1" ht="15">
      <c r="A14" s="34">
        <v>11010000</v>
      </c>
      <c r="B14" s="4" t="s">
        <v>11</v>
      </c>
      <c r="C14" s="5">
        <f t="shared" si="0"/>
        <v>49100000</v>
      </c>
      <c r="D14" s="6">
        <f>D15+D16+D17</f>
        <v>49100000</v>
      </c>
      <c r="E14" s="6">
        <f>E15+E16+E17</f>
        <v>0</v>
      </c>
      <c r="F14" s="6">
        <f>F15+F16+F17</f>
        <v>0</v>
      </c>
    </row>
    <row r="15" spans="1:6" s="3" customFormat="1" ht="45">
      <c r="A15" s="35">
        <v>11010100</v>
      </c>
      <c r="B15" s="7" t="s">
        <v>12</v>
      </c>
      <c r="C15" s="8">
        <f t="shared" si="0"/>
        <v>43300000</v>
      </c>
      <c r="D15" s="9">
        <f>44098500-798500</f>
        <v>43300000</v>
      </c>
      <c r="E15" s="9">
        <v>0</v>
      </c>
      <c r="F15" s="9">
        <v>0</v>
      </c>
    </row>
    <row r="16" spans="1:6" s="3" customFormat="1" ht="45">
      <c r="A16" s="35">
        <v>11010400</v>
      </c>
      <c r="B16" s="7" t="s">
        <v>13</v>
      </c>
      <c r="C16" s="8">
        <f t="shared" si="0"/>
        <v>5000000</v>
      </c>
      <c r="D16" s="9">
        <v>5000000</v>
      </c>
      <c r="E16" s="9">
        <v>0</v>
      </c>
      <c r="F16" s="9">
        <v>0</v>
      </c>
    </row>
    <row r="17" spans="1:6" s="3" customFormat="1" ht="45">
      <c r="A17" s="35">
        <v>11010500</v>
      </c>
      <c r="B17" s="7" t="s">
        <v>14</v>
      </c>
      <c r="C17" s="8">
        <f t="shared" si="0"/>
        <v>800000</v>
      </c>
      <c r="D17" s="9">
        <f>1500+798500</f>
        <v>800000</v>
      </c>
      <c r="E17" s="9">
        <v>0</v>
      </c>
      <c r="F17" s="9">
        <v>0</v>
      </c>
    </row>
    <row r="18" spans="1:6" s="3" customFormat="1" ht="15">
      <c r="A18" s="34">
        <v>11020000</v>
      </c>
      <c r="B18" s="4" t="s">
        <v>15</v>
      </c>
      <c r="C18" s="5">
        <f t="shared" si="0"/>
        <v>57000</v>
      </c>
      <c r="D18" s="6">
        <f>D19</f>
        <v>57000</v>
      </c>
      <c r="E18" s="6">
        <f>E19</f>
        <v>0</v>
      </c>
      <c r="F18" s="6">
        <f>F19</f>
        <v>0</v>
      </c>
    </row>
    <row r="19" spans="1:6" s="3" customFormat="1" ht="30">
      <c r="A19" s="35">
        <v>11020200</v>
      </c>
      <c r="B19" s="7" t="s">
        <v>16</v>
      </c>
      <c r="C19" s="8">
        <f t="shared" si="0"/>
        <v>57000</v>
      </c>
      <c r="D19" s="9">
        <v>57000</v>
      </c>
      <c r="E19" s="9"/>
      <c r="F19" s="9"/>
    </row>
    <row r="20" spans="1:6" s="3" customFormat="1" ht="28.5">
      <c r="A20" s="34">
        <v>13000000</v>
      </c>
      <c r="B20" s="4" t="s">
        <v>17</v>
      </c>
      <c r="C20" s="5">
        <f t="shared" si="0"/>
        <v>16000</v>
      </c>
      <c r="D20" s="6">
        <f>D21+D23</f>
        <v>16000</v>
      </c>
      <c r="E20" s="6">
        <f>E21+E23</f>
        <v>0</v>
      </c>
      <c r="F20" s="6">
        <f>F21+F23</f>
        <v>0</v>
      </c>
    </row>
    <row r="21" spans="1:6" s="3" customFormat="1" ht="28.5">
      <c r="A21" s="34">
        <v>13010000</v>
      </c>
      <c r="B21" s="4" t="s">
        <v>18</v>
      </c>
      <c r="C21" s="5">
        <f t="shared" si="0"/>
        <v>1000</v>
      </c>
      <c r="D21" s="6">
        <f>D22</f>
        <v>1000</v>
      </c>
      <c r="E21" s="6">
        <f>E22</f>
        <v>0</v>
      </c>
      <c r="F21" s="6">
        <f>F22</f>
        <v>0</v>
      </c>
    </row>
    <row r="22" spans="1:6" s="3" customFormat="1" ht="75">
      <c r="A22" s="35">
        <v>13010200</v>
      </c>
      <c r="B22" s="7" t="s">
        <v>19</v>
      </c>
      <c r="C22" s="8">
        <f t="shared" si="0"/>
        <v>1000</v>
      </c>
      <c r="D22" s="9">
        <v>1000</v>
      </c>
      <c r="E22" s="9">
        <v>0</v>
      </c>
      <c r="F22" s="9">
        <v>0</v>
      </c>
    </row>
    <row r="23" spans="1:6" s="3" customFormat="1" ht="15">
      <c r="A23" s="34">
        <v>13030000</v>
      </c>
      <c r="B23" s="4" t="s">
        <v>20</v>
      </c>
      <c r="C23" s="5">
        <f t="shared" si="0"/>
        <v>15000</v>
      </c>
      <c r="D23" s="6">
        <f>D24</f>
        <v>15000</v>
      </c>
      <c r="E23" s="6">
        <f>E24</f>
        <v>0</v>
      </c>
      <c r="F23" s="6">
        <f>F24</f>
        <v>0</v>
      </c>
    </row>
    <row r="24" spans="1:6" s="3" customFormat="1" ht="45">
      <c r="A24" s="35">
        <v>13030100</v>
      </c>
      <c r="B24" s="7" t="s">
        <v>21</v>
      </c>
      <c r="C24" s="8">
        <f t="shared" si="0"/>
        <v>15000</v>
      </c>
      <c r="D24" s="9">
        <v>15000</v>
      </c>
      <c r="E24" s="9">
        <v>0</v>
      </c>
      <c r="F24" s="9">
        <v>0</v>
      </c>
    </row>
    <row r="25" spans="1:6" s="3" customFormat="1" ht="15">
      <c r="A25" s="34">
        <v>14000000</v>
      </c>
      <c r="B25" s="4" t="s">
        <v>22</v>
      </c>
      <c r="C25" s="5">
        <f t="shared" si="0"/>
        <v>11460400</v>
      </c>
      <c r="D25" s="6">
        <f>D26+D28+D30</f>
        <v>11460400</v>
      </c>
      <c r="E25" s="6">
        <f>E26+E28+E30</f>
        <v>0</v>
      </c>
      <c r="F25" s="6">
        <f>F26+F28+F30</f>
        <v>0</v>
      </c>
    </row>
    <row r="26" spans="1:6" s="3" customFormat="1" ht="28.5">
      <c r="A26" s="34">
        <v>14020000</v>
      </c>
      <c r="B26" s="4" t="s">
        <v>23</v>
      </c>
      <c r="C26" s="5">
        <f t="shared" si="0"/>
        <v>2400000</v>
      </c>
      <c r="D26" s="6">
        <f>D27</f>
        <v>2400000</v>
      </c>
      <c r="E26" s="6">
        <f>E27</f>
        <v>0</v>
      </c>
      <c r="F26" s="6">
        <f>F27</f>
        <v>0</v>
      </c>
    </row>
    <row r="27" spans="1:6" s="3" customFormat="1" ht="15">
      <c r="A27" s="35">
        <v>14021900</v>
      </c>
      <c r="B27" s="7" t="s">
        <v>24</v>
      </c>
      <c r="C27" s="8">
        <f t="shared" si="0"/>
        <v>2400000</v>
      </c>
      <c r="D27" s="9">
        <v>2400000</v>
      </c>
      <c r="E27" s="9">
        <v>0</v>
      </c>
      <c r="F27" s="9">
        <v>0</v>
      </c>
    </row>
    <row r="28" spans="1:6" s="3" customFormat="1" ht="42.75">
      <c r="A28" s="34">
        <v>14030000</v>
      </c>
      <c r="B28" s="4" t="s">
        <v>25</v>
      </c>
      <c r="C28" s="5">
        <f t="shared" si="0"/>
        <v>8300000</v>
      </c>
      <c r="D28" s="6">
        <f>D29</f>
        <v>8300000</v>
      </c>
      <c r="E28" s="6">
        <f>E29</f>
        <v>0</v>
      </c>
      <c r="F28" s="6">
        <f>F29</f>
        <v>0</v>
      </c>
    </row>
    <row r="29" spans="1:6" s="3" customFormat="1" ht="15">
      <c r="A29" s="35">
        <v>14031900</v>
      </c>
      <c r="B29" s="7" t="s">
        <v>24</v>
      </c>
      <c r="C29" s="8">
        <f t="shared" si="0"/>
        <v>8300000</v>
      </c>
      <c r="D29" s="9">
        <v>8300000</v>
      </c>
      <c r="E29" s="9">
        <v>0</v>
      </c>
      <c r="F29" s="9">
        <v>0</v>
      </c>
    </row>
    <row r="30" spans="1:6" s="3" customFormat="1" ht="45">
      <c r="A30" s="35">
        <v>14040000</v>
      </c>
      <c r="B30" s="7" t="s">
        <v>26</v>
      </c>
      <c r="C30" s="8">
        <f t="shared" si="0"/>
        <v>760400</v>
      </c>
      <c r="D30" s="9">
        <v>760400</v>
      </c>
      <c r="E30" s="9">
        <v>0</v>
      </c>
      <c r="F30" s="9">
        <v>0</v>
      </c>
    </row>
    <row r="31" spans="1:6" s="3" customFormat="1" ht="15">
      <c r="A31" s="34">
        <v>18000000</v>
      </c>
      <c r="B31" s="4" t="s">
        <v>27</v>
      </c>
      <c r="C31" s="5">
        <f t="shared" si="0"/>
        <v>21808000</v>
      </c>
      <c r="D31" s="6">
        <f>D32+D42</f>
        <v>21808000</v>
      </c>
      <c r="E31" s="6">
        <f>E32+E42</f>
        <v>0</v>
      </c>
      <c r="F31" s="6">
        <f>F32+F42</f>
        <v>0</v>
      </c>
    </row>
    <row r="32" spans="1:6" s="3" customFormat="1" ht="15">
      <c r="A32" s="34">
        <v>18010000</v>
      </c>
      <c r="B32" s="4" t="s">
        <v>28</v>
      </c>
      <c r="C32" s="5">
        <f t="shared" si="0"/>
        <v>9608000</v>
      </c>
      <c r="D32" s="6">
        <f>D33+D34+D35+D36+D37+D38+D39+D40+D41</f>
        <v>9608000</v>
      </c>
      <c r="E32" s="6">
        <f>E33+E34+E35+E36+E37+E38+E39+E40+E41</f>
        <v>0</v>
      </c>
      <c r="F32" s="6">
        <f>F33+F34+F35+F36+F37+F38+F39+F40+F41</f>
        <v>0</v>
      </c>
    </row>
    <row r="33" spans="1:6" s="3" customFormat="1" ht="60">
      <c r="A33" s="35">
        <v>18010100</v>
      </c>
      <c r="B33" s="10" t="s">
        <v>66</v>
      </c>
      <c r="C33" s="8">
        <f t="shared" si="0"/>
        <v>15000</v>
      </c>
      <c r="D33" s="9">
        <v>15000</v>
      </c>
      <c r="E33" s="9">
        <v>0</v>
      </c>
      <c r="F33" s="9">
        <v>0</v>
      </c>
    </row>
    <row r="34" spans="1:6" s="3" customFormat="1" ht="60">
      <c r="A34" s="35">
        <v>18010200</v>
      </c>
      <c r="B34" s="7" t="s">
        <v>29</v>
      </c>
      <c r="C34" s="8">
        <f t="shared" si="0"/>
        <v>45000</v>
      </c>
      <c r="D34" s="9">
        <v>45000</v>
      </c>
      <c r="E34" s="9">
        <v>0</v>
      </c>
      <c r="F34" s="9">
        <v>0</v>
      </c>
    </row>
    <row r="35" spans="1:6" s="3" customFormat="1" ht="60">
      <c r="A35" s="35">
        <v>18010300</v>
      </c>
      <c r="B35" s="7" t="s">
        <v>30</v>
      </c>
      <c r="C35" s="8">
        <f t="shared" si="0"/>
        <v>600000</v>
      </c>
      <c r="D35" s="9">
        <v>600000</v>
      </c>
      <c r="E35" s="9">
        <v>0</v>
      </c>
      <c r="F35" s="9">
        <v>0</v>
      </c>
    </row>
    <row r="36" spans="1:6" s="3" customFormat="1" ht="60">
      <c r="A36" s="35">
        <v>18010400</v>
      </c>
      <c r="B36" s="7" t="s">
        <v>31</v>
      </c>
      <c r="C36" s="8">
        <f t="shared" si="0"/>
        <v>2000000</v>
      </c>
      <c r="D36" s="9">
        <v>2000000</v>
      </c>
      <c r="E36" s="9">
        <v>0</v>
      </c>
      <c r="F36" s="9">
        <v>0</v>
      </c>
    </row>
    <row r="37" spans="1:6" s="3" customFormat="1" ht="15">
      <c r="A37" s="35">
        <v>18010500</v>
      </c>
      <c r="B37" s="7" t="s">
        <v>32</v>
      </c>
      <c r="C37" s="8">
        <f t="shared" si="0"/>
        <v>1100000</v>
      </c>
      <c r="D37" s="9">
        <v>1100000</v>
      </c>
      <c r="E37" s="9">
        <v>0</v>
      </c>
      <c r="F37" s="9">
        <v>0</v>
      </c>
    </row>
    <row r="38" spans="1:6" s="3" customFormat="1" ht="15">
      <c r="A38" s="35">
        <v>18010600</v>
      </c>
      <c r="B38" s="7" t="s">
        <v>33</v>
      </c>
      <c r="C38" s="8">
        <f t="shared" si="0"/>
        <v>2000000</v>
      </c>
      <c r="D38" s="9">
        <v>2000000</v>
      </c>
      <c r="E38" s="9">
        <v>0</v>
      </c>
      <c r="F38" s="9">
        <v>0</v>
      </c>
    </row>
    <row r="39" spans="1:6" s="3" customFormat="1" ht="15">
      <c r="A39" s="35">
        <v>18010700</v>
      </c>
      <c r="B39" s="7" t="s">
        <v>34</v>
      </c>
      <c r="C39" s="8">
        <f t="shared" si="0"/>
        <v>2800000</v>
      </c>
      <c r="D39" s="9">
        <v>2800000</v>
      </c>
      <c r="E39" s="9">
        <v>0</v>
      </c>
      <c r="F39" s="9">
        <v>0</v>
      </c>
    </row>
    <row r="40" spans="1:6" s="3" customFormat="1" ht="15">
      <c r="A40" s="35">
        <v>18010900</v>
      </c>
      <c r="B40" s="7" t="s">
        <v>35</v>
      </c>
      <c r="C40" s="8">
        <f t="shared" si="0"/>
        <v>1000000</v>
      </c>
      <c r="D40" s="9">
        <v>1000000</v>
      </c>
      <c r="E40" s="9">
        <v>0</v>
      </c>
      <c r="F40" s="9">
        <v>0</v>
      </c>
    </row>
    <row r="41" spans="1:6" s="3" customFormat="1" ht="15">
      <c r="A41" s="35">
        <v>18011100</v>
      </c>
      <c r="B41" s="7" t="s">
        <v>36</v>
      </c>
      <c r="C41" s="8">
        <f t="shared" si="0"/>
        <v>48000</v>
      </c>
      <c r="D41" s="9">
        <v>48000</v>
      </c>
      <c r="E41" s="9">
        <v>0</v>
      </c>
      <c r="F41" s="9">
        <v>0</v>
      </c>
    </row>
    <row r="42" spans="1:6" s="3" customFormat="1" ht="15">
      <c r="A42" s="34">
        <v>18050000</v>
      </c>
      <c r="B42" s="4" t="s">
        <v>37</v>
      </c>
      <c r="C42" s="5">
        <f t="shared" si="0"/>
        <v>12200000</v>
      </c>
      <c r="D42" s="6">
        <f>D43+D44+D45</f>
        <v>12200000</v>
      </c>
      <c r="E42" s="6">
        <f>E43+E44+E45</f>
        <v>0</v>
      </c>
      <c r="F42" s="6">
        <f>F43+F44+F45</f>
        <v>0</v>
      </c>
    </row>
    <row r="43" spans="1:6" s="3" customFormat="1" ht="15">
      <c r="A43" s="35">
        <v>18050300</v>
      </c>
      <c r="B43" s="7" t="s">
        <v>38</v>
      </c>
      <c r="C43" s="8">
        <f t="shared" si="0"/>
        <v>900000</v>
      </c>
      <c r="D43" s="9">
        <v>900000</v>
      </c>
      <c r="E43" s="9">
        <v>0</v>
      </c>
      <c r="F43" s="9">
        <v>0</v>
      </c>
    </row>
    <row r="44" spans="1:6" s="3" customFormat="1" ht="15">
      <c r="A44" s="35">
        <v>18050400</v>
      </c>
      <c r="B44" s="7" t="s">
        <v>39</v>
      </c>
      <c r="C44" s="8">
        <f t="shared" si="0"/>
        <v>5600000</v>
      </c>
      <c r="D44" s="9">
        <v>5600000</v>
      </c>
      <c r="E44" s="9">
        <v>0</v>
      </c>
      <c r="F44" s="9">
        <v>0</v>
      </c>
    </row>
    <row r="45" spans="1:6" s="3" customFormat="1" ht="75">
      <c r="A45" s="35">
        <v>18050500</v>
      </c>
      <c r="B45" s="7" t="s">
        <v>40</v>
      </c>
      <c r="C45" s="8">
        <f t="shared" ref="C45:C81" si="1">D45+E45</f>
        <v>5700000</v>
      </c>
      <c r="D45" s="9">
        <v>5700000</v>
      </c>
      <c r="E45" s="9">
        <v>0</v>
      </c>
      <c r="F45" s="9">
        <v>0</v>
      </c>
    </row>
    <row r="46" spans="1:6" s="3" customFormat="1" ht="15">
      <c r="A46" s="34">
        <v>19000000</v>
      </c>
      <c r="B46" s="4" t="s">
        <v>41</v>
      </c>
      <c r="C46" s="5">
        <f t="shared" si="1"/>
        <v>5600000</v>
      </c>
      <c r="D46" s="6">
        <f>D47</f>
        <v>0</v>
      </c>
      <c r="E46" s="6">
        <f>E47</f>
        <v>5600000</v>
      </c>
      <c r="F46" s="6">
        <f>F47</f>
        <v>0</v>
      </c>
    </row>
    <row r="47" spans="1:6" s="3" customFormat="1" ht="15">
      <c r="A47" s="34">
        <v>19010000</v>
      </c>
      <c r="B47" s="4" t="s">
        <v>42</v>
      </c>
      <c r="C47" s="5">
        <f>D47+E47</f>
        <v>5600000</v>
      </c>
      <c r="D47" s="6">
        <f>D48+D49+D50</f>
        <v>0</v>
      </c>
      <c r="E47" s="6">
        <f>E48+E49+E50</f>
        <v>5600000</v>
      </c>
      <c r="F47" s="6">
        <f>F48+F49+F50</f>
        <v>0</v>
      </c>
    </row>
    <row r="48" spans="1:6" s="3" customFormat="1" ht="75">
      <c r="A48" s="35">
        <v>19010100</v>
      </c>
      <c r="B48" s="7" t="s">
        <v>43</v>
      </c>
      <c r="C48" s="8">
        <f t="shared" si="1"/>
        <v>83000</v>
      </c>
      <c r="D48" s="9">
        <v>0</v>
      </c>
      <c r="E48" s="9">
        <v>83000</v>
      </c>
      <c r="F48" s="9">
        <v>0</v>
      </c>
    </row>
    <row r="49" spans="1:6" s="3" customFormat="1" ht="30">
      <c r="A49" s="35">
        <v>19010200</v>
      </c>
      <c r="B49" s="7" t="s">
        <v>73</v>
      </c>
      <c r="C49" s="8">
        <f t="shared" si="1"/>
        <v>1127500</v>
      </c>
      <c r="D49" s="9">
        <v>0</v>
      </c>
      <c r="E49" s="9">
        <v>1127500</v>
      </c>
      <c r="F49" s="9"/>
    </row>
    <row r="50" spans="1:6" s="3" customFormat="1" ht="60">
      <c r="A50" s="35">
        <v>19010300</v>
      </c>
      <c r="B50" s="7" t="s">
        <v>44</v>
      </c>
      <c r="C50" s="8">
        <f t="shared" si="1"/>
        <v>4389500</v>
      </c>
      <c r="D50" s="9">
        <v>0</v>
      </c>
      <c r="E50" s="9">
        <v>4389500</v>
      </c>
      <c r="F50" s="9">
        <v>0</v>
      </c>
    </row>
    <row r="51" spans="1:6" s="3" customFormat="1" ht="15">
      <c r="A51" s="34">
        <v>20000000</v>
      </c>
      <c r="B51" s="4" t="s">
        <v>45</v>
      </c>
      <c r="C51" s="5">
        <f t="shared" si="1"/>
        <v>1011600</v>
      </c>
      <c r="D51" s="6">
        <f>D52+D56+D59+D63</f>
        <v>58600</v>
      </c>
      <c r="E51" s="6">
        <f>E52+E56+E59+E63</f>
        <v>953000</v>
      </c>
      <c r="F51" s="6">
        <f>F52+F56+F59+F63</f>
        <v>0</v>
      </c>
    </row>
    <row r="52" spans="1:6" s="3" customFormat="1" ht="28.5">
      <c r="A52" s="34">
        <v>21000000</v>
      </c>
      <c r="B52" s="4" t="s">
        <v>46</v>
      </c>
      <c r="C52" s="5">
        <f t="shared" si="1"/>
        <v>16000</v>
      </c>
      <c r="D52" s="6">
        <f>D53</f>
        <v>16000</v>
      </c>
      <c r="E52" s="6">
        <f>E53</f>
        <v>0</v>
      </c>
      <c r="F52" s="6">
        <f>F53</f>
        <v>0</v>
      </c>
    </row>
    <row r="53" spans="1:6" s="3" customFormat="1" ht="15">
      <c r="A53" s="34">
        <v>21080000</v>
      </c>
      <c r="B53" s="4" t="s">
        <v>47</v>
      </c>
      <c r="C53" s="5">
        <f t="shared" si="1"/>
        <v>16000</v>
      </c>
      <c r="D53" s="6">
        <f>D54+D55</f>
        <v>16000</v>
      </c>
      <c r="E53" s="6">
        <f>E54+E55</f>
        <v>0</v>
      </c>
      <c r="F53" s="6">
        <f>F54+F55</f>
        <v>0</v>
      </c>
    </row>
    <row r="54" spans="1:6" s="3" customFormat="1" ht="15">
      <c r="A54" s="35">
        <v>21081100</v>
      </c>
      <c r="B54" s="7" t="s">
        <v>48</v>
      </c>
      <c r="C54" s="8">
        <f t="shared" si="1"/>
        <v>8500</v>
      </c>
      <c r="D54" s="9">
        <v>8500</v>
      </c>
      <c r="E54" s="9">
        <v>0</v>
      </c>
      <c r="F54" s="9">
        <v>0</v>
      </c>
    </row>
    <row r="55" spans="1:6" s="3" customFormat="1" ht="60">
      <c r="A55" s="35">
        <v>21081500</v>
      </c>
      <c r="B55" s="10" t="s">
        <v>67</v>
      </c>
      <c r="C55" s="8">
        <f t="shared" si="1"/>
        <v>7500</v>
      </c>
      <c r="D55" s="9">
        <v>7500</v>
      </c>
      <c r="E55" s="9">
        <v>0</v>
      </c>
      <c r="F55" s="9">
        <v>0</v>
      </c>
    </row>
    <row r="56" spans="1:6" s="3" customFormat="1" ht="42.75">
      <c r="A56" s="34">
        <v>22000000</v>
      </c>
      <c r="B56" s="4" t="s">
        <v>49</v>
      </c>
      <c r="C56" s="5">
        <f t="shared" si="1"/>
        <v>25000</v>
      </c>
      <c r="D56" s="6">
        <f t="shared" ref="D56:F57" si="2">D57</f>
        <v>25000</v>
      </c>
      <c r="E56" s="6">
        <f t="shared" si="2"/>
        <v>0</v>
      </c>
      <c r="F56" s="6">
        <f t="shared" si="2"/>
        <v>0</v>
      </c>
    </row>
    <row r="57" spans="1:6" s="3" customFormat="1" ht="28.5">
      <c r="A57" s="34">
        <v>22010000</v>
      </c>
      <c r="B57" s="4" t="s">
        <v>50</v>
      </c>
      <c r="C57" s="5">
        <f t="shared" si="1"/>
        <v>25000</v>
      </c>
      <c r="D57" s="6">
        <f t="shared" si="2"/>
        <v>25000</v>
      </c>
      <c r="E57" s="6">
        <f t="shared" si="2"/>
        <v>0</v>
      </c>
      <c r="F57" s="6">
        <f t="shared" si="2"/>
        <v>0</v>
      </c>
    </row>
    <row r="58" spans="1:6" s="3" customFormat="1" ht="30">
      <c r="A58" s="35">
        <v>22012500</v>
      </c>
      <c r="B58" s="7" t="s">
        <v>51</v>
      </c>
      <c r="C58" s="8">
        <f t="shared" si="1"/>
        <v>25000</v>
      </c>
      <c r="D58" s="9">
        <v>25000</v>
      </c>
      <c r="E58" s="9">
        <v>0</v>
      </c>
      <c r="F58" s="9">
        <v>0</v>
      </c>
    </row>
    <row r="59" spans="1:6" s="3" customFormat="1" ht="15">
      <c r="A59" s="34">
        <v>22090000</v>
      </c>
      <c r="B59" s="4" t="s">
        <v>52</v>
      </c>
      <c r="C59" s="5">
        <f t="shared" si="1"/>
        <v>17600</v>
      </c>
      <c r="D59" s="6">
        <f>D60+D61+D62</f>
        <v>17600</v>
      </c>
      <c r="E59" s="6">
        <f>E60+E61+E62</f>
        <v>0</v>
      </c>
      <c r="F59" s="6">
        <f>F60+F61+F62</f>
        <v>0</v>
      </c>
    </row>
    <row r="60" spans="1:6" s="3" customFormat="1" ht="60">
      <c r="A60" s="35">
        <v>22090100</v>
      </c>
      <c r="B60" s="7" t="s">
        <v>53</v>
      </c>
      <c r="C60" s="8">
        <f t="shared" si="1"/>
        <v>5500</v>
      </c>
      <c r="D60" s="9">
        <v>5500</v>
      </c>
      <c r="E60" s="9">
        <v>0</v>
      </c>
      <c r="F60" s="9">
        <v>0</v>
      </c>
    </row>
    <row r="61" spans="1:6" s="3" customFormat="1" ht="28.15" customHeight="1">
      <c r="A61" s="35">
        <v>22090200</v>
      </c>
      <c r="B61" s="11" t="s">
        <v>68</v>
      </c>
      <c r="C61" s="8">
        <f t="shared" si="1"/>
        <v>100</v>
      </c>
      <c r="D61" s="9">
        <v>100</v>
      </c>
      <c r="E61" s="9"/>
      <c r="F61" s="9"/>
    </row>
    <row r="62" spans="1:6" s="3" customFormat="1" ht="45">
      <c r="A62" s="35">
        <v>22090400</v>
      </c>
      <c r="B62" s="7" t="s">
        <v>54</v>
      </c>
      <c r="C62" s="8">
        <f t="shared" si="1"/>
        <v>12000</v>
      </c>
      <c r="D62" s="9">
        <v>12000</v>
      </c>
      <c r="E62" s="9">
        <v>0</v>
      </c>
      <c r="F62" s="9">
        <v>0</v>
      </c>
    </row>
    <row r="63" spans="1:6" s="3" customFormat="1" ht="15">
      <c r="A63" s="34">
        <v>25000000</v>
      </c>
      <c r="B63" s="4" t="s">
        <v>55</v>
      </c>
      <c r="C63" s="5">
        <f t="shared" si="1"/>
        <v>953000</v>
      </c>
      <c r="D63" s="6">
        <v>0</v>
      </c>
      <c r="E63" s="6">
        <f>E64</f>
        <v>953000</v>
      </c>
      <c r="F63" s="6">
        <f>F64</f>
        <v>0</v>
      </c>
    </row>
    <row r="64" spans="1:6" s="3" customFormat="1" ht="42.75">
      <c r="A64" s="34">
        <v>25010000</v>
      </c>
      <c r="B64" s="4" t="s">
        <v>56</v>
      </c>
      <c r="C64" s="5">
        <f t="shared" si="1"/>
        <v>953000</v>
      </c>
      <c r="D64" s="6">
        <v>0</v>
      </c>
      <c r="E64" s="6">
        <f>E65+E66</f>
        <v>953000</v>
      </c>
      <c r="F64" s="6">
        <f>F65+F66</f>
        <v>0</v>
      </c>
    </row>
    <row r="65" spans="1:6" s="3" customFormat="1" ht="30">
      <c r="A65" s="35">
        <v>25010100</v>
      </c>
      <c r="B65" s="7" t="s">
        <v>57</v>
      </c>
      <c r="C65" s="8">
        <f t="shared" si="1"/>
        <v>800000</v>
      </c>
      <c r="D65" s="9">
        <v>0</v>
      </c>
      <c r="E65" s="9">
        <v>800000</v>
      </c>
      <c r="F65" s="9">
        <v>0</v>
      </c>
    </row>
    <row r="66" spans="1:6" s="3" customFormat="1" ht="15">
      <c r="A66" s="35">
        <v>25010300</v>
      </c>
      <c r="B66" s="7" t="s">
        <v>69</v>
      </c>
      <c r="C66" s="8">
        <f t="shared" si="1"/>
        <v>153000</v>
      </c>
      <c r="D66" s="9">
        <v>0</v>
      </c>
      <c r="E66" s="9">
        <v>153000</v>
      </c>
      <c r="F66" s="9">
        <v>0</v>
      </c>
    </row>
    <row r="67" spans="1:6" s="3" customFormat="1" ht="28.5">
      <c r="A67" s="36"/>
      <c r="B67" s="12" t="s">
        <v>58</v>
      </c>
      <c r="C67" s="5">
        <f t="shared" si="1"/>
        <v>89053000</v>
      </c>
      <c r="D67" s="5">
        <f>D12+D51</f>
        <v>82500000</v>
      </c>
      <c r="E67" s="5">
        <f>E12+E51</f>
        <v>6553000</v>
      </c>
      <c r="F67" s="5">
        <f>F12+F51</f>
        <v>0</v>
      </c>
    </row>
    <row r="68" spans="1:6" s="3" customFormat="1" ht="15">
      <c r="A68" s="13">
        <v>40000000</v>
      </c>
      <c r="B68" s="14" t="s">
        <v>59</v>
      </c>
      <c r="C68" s="5">
        <f t="shared" si="1"/>
        <v>70425251</v>
      </c>
      <c r="D68" s="15">
        <f>D69</f>
        <v>70425251</v>
      </c>
      <c r="E68" s="15">
        <f>E69</f>
        <v>0</v>
      </c>
      <c r="F68" s="15">
        <f>F69</f>
        <v>0</v>
      </c>
    </row>
    <row r="69" spans="1:6" s="3" customFormat="1" ht="15">
      <c r="A69" s="13">
        <v>41000000</v>
      </c>
      <c r="B69" s="14" t="s">
        <v>60</v>
      </c>
      <c r="C69" s="5">
        <f t="shared" si="1"/>
        <v>70425251</v>
      </c>
      <c r="D69" s="15">
        <f>D70+D72+D74+D76</f>
        <v>70425251</v>
      </c>
      <c r="E69" s="15">
        <f>E70+E72+E74+E76</f>
        <v>0</v>
      </c>
      <c r="F69" s="15">
        <f>F70+F72+F74+F76</f>
        <v>0</v>
      </c>
    </row>
    <row r="70" spans="1:6" s="3" customFormat="1" ht="28.5">
      <c r="A70" s="13">
        <v>41020000</v>
      </c>
      <c r="B70" s="14" t="s">
        <v>70</v>
      </c>
      <c r="C70" s="5">
        <f t="shared" si="1"/>
        <v>7215500</v>
      </c>
      <c r="D70" s="15">
        <f>D71</f>
        <v>7215500</v>
      </c>
      <c r="E70" s="15">
        <f>E71</f>
        <v>0</v>
      </c>
      <c r="F70" s="15">
        <f>F71</f>
        <v>0</v>
      </c>
    </row>
    <row r="71" spans="1:6" s="3" customFormat="1" ht="28.15" customHeight="1">
      <c r="A71" s="16">
        <v>41020100</v>
      </c>
      <c r="B71" s="17" t="s">
        <v>71</v>
      </c>
      <c r="C71" s="8">
        <f t="shared" si="1"/>
        <v>7215500</v>
      </c>
      <c r="D71" s="18">
        <v>7215500</v>
      </c>
      <c r="E71" s="18">
        <v>0</v>
      </c>
      <c r="F71" s="18">
        <v>0</v>
      </c>
    </row>
    <row r="72" spans="1:6" s="3" customFormat="1" ht="28.5">
      <c r="A72" s="13">
        <v>41030000</v>
      </c>
      <c r="B72" s="14" t="s">
        <v>61</v>
      </c>
      <c r="C72" s="5">
        <f t="shared" si="1"/>
        <v>48875100</v>
      </c>
      <c r="D72" s="15">
        <f>D73</f>
        <v>48875100</v>
      </c>
      <c r="E72" s="15">
        <f>E73</f>
        <v>0</v>
      </c>
      <c r="F72" s="15">
        <f>F73</f>
        <v>0</v>
      </c>
    </row>
    <row r="73" spans="1:6" s="3" customFormat="1" ht="30">
      <c r="A73" s="16">
        <v>41033900</v>
      </c>
      <c r="B73" s="17" t="s">
        <v>62</v>
      </c>
      <c r="C73" s="8">
        <f t="shared" si="1"/>
        <v>48875100</v>
      </c>
      <c r="D73" s="18">
        <v>48875100</v>
      </c>
      <c r="E73" s="18">
        <v>0</v>
      </c>
      <c r="F73" s="18">
        <v>0</v>
      </c>
    </row>
    <row r="74" spans="1:6" s="3" customFormat="1" ht="32.450000000000003" customHeight="1">
      <c r="A74" s="13">
        <v>41040000</v>
      </c>
      <c r="B74" s="14" t="s">
        <v>72</v>
      </c>
      <c r="C74" s="5">
        <f t="shared" si="1"/>
        <v>2298900</v>
      </c>
      <c r="D74" s="15">
        <f>D75</f>
        <v>2298900</v>
      </c>
      <c r="E74" s="15"/>
      <c r="F74" s="15"/>
    </row>
    <row r="75" spans="1:6" s="3" customFormat="1" ht="84.75" customHeight="1">
      <c r="A75" s="16">
        <v>41040200</v>
      </c>
      <c r="B75" s="17" t="s">
        <v>74</v>
      </c>
      <c r="C75" s="8">
        <f t="shared" si="1"/>
        <v>2298900</v>
      </c>
      <c r="D75" s="18">
        <v>2298900</v>
      </c>
      <c r="E75" s="18"/>
      <c r="F75" s="18"/>
    </row>
    <row r="76" spans="1:6" s="3" customFormat="1" ht="28.5">
      <c r="A76" s="13">
        <v>41050000</v>
      </c>
      <c r="B76" s="14" t="s">
        <v>63</v>
      </c>
      <c r="C76" s="5">
        <f t="shared" si="1"/>
        <v>12035751</v>
      </c>
      <c r="D76" s="15">
        <f>D77+D80</f>
        <v>12035751</v>
      </c>
      <c r="E76" s="15">
        <f>E80</f>
        <v>0</v>
      </c>
      <c r="F76" s="15">
        <f>F80</f>
        <v>0</v>
      </c>
    </row>
    <row r="77" spans="1:6" s="28" customFormat="1" ht="28.5">
      <c r="A77" s="13">
        <v>41053900</v>
      </c>
      <c r="B77" s="14" t="s">
        <v>76</v>
      </c>
      <c r="C77" s="5">
        <f>D77+E77</f>
        <v>11121399</v>
      </c>
      <c r="D77" s="15">
        <f>D78+D79</f>
        <v>11121399</v>
      </c>
      <c r="E77" s="15"/>
      <c r="F77" s="15"/>
    </row>
    <row r="78" spans="1:6" s="3" customFormat="1" ht="45">
      <c r="A78" s="16"/>
      <c r="B78" s="17" t="s">
        <v>77</v>
      </c>
      <c r="C78" s="8">
        <f>D78+E78</f>
        <v>11099412</v>
      </c>
      <c r="D78" s="18">
        <f>5357116+5742296</f>
        <v>11099412</v>
      </c>
      <c r="E78" s="15"/>
      <c r="F78" s="15"/>
    </row>
    <row r="79" spans="1:6" s="3" customFormat="1" ht="45">
      <c r="A79" s="16"/>
      <c r="B79" s="17" t="s">
        <v>78</v>
      </c>
      <c r="C79" s="8">
        <f>D79+E79</f>
        <v>21987</v>
      </c>
      <c r="D79" s="18">
        <v>21987</v>
      </c>
      <c r="E79" s="15"/>
      <c r="F79" s="15"/>
    </row>
    <row r="80" spans="1:6" s="3" customFormat="1" ht="64.150000000000006" customHeight="1">
      <c r="A80" s="16">
        <v>41055000</v>
      </c>
      <c r="B80" s="17" t="s">
        <v>75</v>
      </c>
      <c r="C80" s="8">
        <f t="shared" si="1"/>
        <v>914352</v>
      </c>
      <c r="D80" s="18">
        <v>914352</v>
      </c>
      <c r="E80" s="18"/>
      <c r="F80" s="18"/>
    </row>
    <row r="81" spans="1:6" s="3" customFormat="1" ht="38.450000000000003" customHeight="1">
      <c r="A81" s="19" t="s">
        <v>65</v>
      </c>
      <c r="B81" s="20" t="s">
        <v>64</v>
      </c>
      <c r="C81" s="21">
        <f t="shared" si="1"/>
        <v>159478251</v>
      </c>
      <c r="D81" s="21">
        <f>D67+D68</f>
        <v>152925251</v>
      </c>
      <c r="E81" s="21">
        <f>E67+E68</f>
        <v>6553000</v>
      </c>
      <c r="F81" s="21">
        <f>F67+F68</f>
        <v>0</v>
      </c>
    </row>
    <row r="82" spans="1:6" s="3" customFormat="1" ht="15">
      <c r="A82" s="22"/>
      <c r="B82" s="23"/>
      <c r="C82" s="23"/>
      <c r="D82" s="23"/>
      <c r="E82" s="23"/>
      <c r="F82" s="23"/>
    </row>
    <row r="83" spans="1:6" s="3" customFormat="1" ht="15">
      <c r="A83" s="22"/>
      <c r="B83" s="23"/>
      <c r="C83" s="23"/>
      <c r="D83" s="23"/>
      <c r="E83" s="23"/>
      <c r="F83" s="23"/>
    </row>
    <row r="84" spans="1:6" s="3" customFormat="1" ht="15">
      <c r="A84" s="22"/>
      <c r="B84" s="24"/>
      <c r="C84" s="23"/>
      <c r="D84" s="23"/>
      <c r="E84" s="24"/>
      <c r="F84" s="23"/>
    </row>
    <row r="85" spans="1:6" s="3" customFormat="1" ht="15">
      <c r="A85" s="43"/>
      <c r="B85" s="44"/>
      <c r="C85" s="44"/>
      <c r="D85" s="44"/>
      <c r="E85" s="44"/>
      <c r="F85" s="44"/>
    </row>
    <row r="86" spans="1:6" s="3" customFormat="1" ht="15">
      <c r="A86" s="37"/>
    </row>
    <row r="87" spans="1:6" s="3" customFormat="1" ht="15">
      <c r="A87" s="37"/>
    </row>
    <row r="88" spans="1:6" s="3" customFormat="1" ht="15">
      <c r="A88" s="37"/>
    </row>
    <row r="89" spans="1:6" s="3" customFormat="1" ht="15">
      <c r="A89" s="37"/>
    </row>
    <row r="90" spans="1:6" s="3" customFormat="1" ht="15">
      <c r="A90" s="37"/>
    </row>
    <row r="91" spans="1:6" s="3" customFormat="1" ht="15">
      <c r="A91" s="37"/>
    </row>
    <row r="92" spans="1:6" s="3" customFormat="1" ht="15">
      <c r="A92" s="37"/>
    </row>
    <row r="93" spans="1:6" s="3" customFormat="1" ht="15">
      <c r="A93" s="37"/>
    </row>
    <row r="94" spans="1:6" s="3" customFormat="1" ht="15">
      <c r="A94" s="37"/>
    </row>
    <row r="95" spans="1:6" s="3" customFormat="1" ht="15">
      <c r="A95" s="37"/>
    </row>
    <row r="96" spans="1:6" s="3" customFormat="1" ht="15">
      <c r="A96" s="37"/>
    </row>
    <row r="97" spans="1:1" s="3" customFormat="1" ht="15">
      <c r="A97" s="37"/>
    </row>
    <row r="98" spans="1:1" s="3" customFormat="1" ht="15">
      <c r="A98" s="37"/>
    </row>
    <row r="99" spans="1:1" s="3" customFormat="1" ht="15">
      <c r="A99" s="37"/>
    </row>
    <row r="100" spans="1:1" s="3" customFormat="1" ht="15">
      <c r="A100" s="37"/>
    </row>
    <row r="101" spans="1:1" s="3" customFormat="1" ht="15">
      <c r="A101" s="37"/>
    </row>
    <row r="102" spans="1:1" s="3" customFormat="1" ht="15">
      <c r="A102" s="37"/>
    </row>
    <row r="103" spans="1:1" s="3" customFormat="1" ht="15">
      <c r="A103" s="37"/>
    </row>
    <row r="104" spans="1:1" s="3" customFormat="1" ht="15">
      <c r="A104" s="37"/>
    </row>
    <row r="105" spans="1:1" s="3" customFormat="1" ht="15">
      <c r="A105" s="37"/>
    </row>
    <row r="106" spans="1:1" s="3" customFormat="1" ht="15">
      <c r="A106" s="37"/>
    </row>
    <row r="107" spans="1:1" s="3" customFormat="1" ht="15">
      <c r="A107" s="37"/>
    </row>
    <row r="108" spans="1:1" s="3" customFormat="1" ht="15">
      <c r="A108" s="37"/>
    </row>
    <row r="109" spans="1:1" s="3" customFormat="1" ht="15">
      <c r="A109" s="37"/>
    </row>
    <row r="110" spans="1:1" s="3" customFormat="1" ht="15">
      <c r="A110" s="37"/>
    </row>
    <row r="111" spans="1:1" s="3" customFormat="1" ht="15">
      <c r="A111" s="37"/>
    </row>
    <row r="112" spans="1:1" s="3" customFormat="1" ht="15">
      <c r="A112" s="37"/>
    </row>
    <row r="113" spans="1:1" s="3" customFormat="1" ht="15">
      <c r="A113" s="37"/>
    </row>
    <row r="114" spans="1:1" s="3" customFormat="1" ht="15">
      <c r="A114" s="37"/>
    </row>
    <row r="115" spans="1:1" s="3" customFormat="1" ht="15">
      <c r="A115" s="37"/>
    </row>
    <row r="116" spans="1:1" s="3" customFormat="1" ht="15">
      <c r="A116" s="37"/>
    </row>
    <row r="117" spans="1:1" s="3" customFormat="1" ht="15">
      <c r="A117" s="37"/>
    </row>
    <row r="118" spans="1:1" s="3" customFormat="1" ht="15">
      <c r="A118" s="37"/>
    </row>
    <row r="119" spans="1:1" s="3" customFormat="1" ht="15">
      <c r="A119" s="37"/>
    </row>
    <row r="120" spans="1:1" s="3" customFormat="1" ht="15">
      <c r="A120" s="37"/>
    </row>
    <row r="121" spans="1:1" s="3" customFormat="1" ht="15">
      <c r="A121" s="37"/>
    </row>
    <row r="122" spans="1:1" s="3" customFormat="1" ht="15">
      <c r="A122" s="37"/>
    </row>
    <row r="123" spans="1:1" s="3" customFormat="1" ht="15">
      <c r="A123" s="37"/>
    </row>
    <row r="124" spans="1:1" s="3" customFormat="1" ht="15">
      <c r="A124" s="37"/>
    </row>
    <row r="125" spans="1:1" s="3" customFormat="1" ht="15">
      <c r="A125" s="37"/>
    </row>
    <row r="126" spans="1:1" s="3" customFormat="1" ht="15">
      <c r="A126" s="37"/>
    </row>
    <row r="127" spans="1:1" s="3" customFormat="1" ht="15">
      <c r="A127" s="37"/>
    </row>
    <row r="128" spans="1:1" s="3" customFormat="1" ht="15">
      <c r="A128" s="37"/>
    </row>
    <row r="129" spans="1:1" s="3" customFormat="1" ht="15">
      <c r="A129" s="37"/>
    </row>
    <row r="130" spans="1:1" s="3" customFormat="1" ht="15">
      <c r="A130" s="37"/>
    </row>
    <row r="131" spans="1:1" s="3" customFormat="1" ht="15">
      <c r="A131" s="37"/>
    </row>
    <row r="132" spans="1:1" s="3" customFormat="1" ht="15">
      <c r="A132" s="37"/>
    </row>
    <row r="133" spans="1:1" s="3" customFormat="1" ht="15">
      <c r="A133" s="37"/>
    </row>
    <row r="134" spans="1:1" s="3" customFormat="1" ht="15">
      <c r="A134" s="37"/>
    </row>
    <row r="135" spans="1:1" s="3" customFormat="1" ht="15">
      <c r="A135" s="37"/>
    </row>
    <row r="136" spans="1:1" s="3" customFormat="1" ht="15">
      <c r="A136" s="37"/>
    </row>
    <row r="137" spans="1:1" s="3" customFormat="1" ht="15">
      <c r="A137" s="37"/>
    </row>
    <row r="138" spans="1:1" s="3" customFormat="1" ht="15">
      <c r="A138" s="37"/>
    </row>
    <row r="139" spans="1:1" s="3" customFormat="1" ht="15">
      <c r="A139" s="37"/>
    </row>
    <row r="140" spans="1:1" s="3" customFormat="1" ht="15">
      <c r="A140" s="37"/>
    </row>
    <row r="141" spans="1:1" s="3" customFormat="1" ht="15">
      <c r="A141" s="37"/>
    </row>
    <row r="142" spans="1:1" s="3" customFormat="1" ht="15">
      <c r="A142" s="37"/>
    </row>
    <row r="143" spans="1:1" s="3" customFormat="1" ht="15">
      <c r="A143" s="37"/>
    </row>
    <row r="144" spans="1:1" s="3" customFormat="1" ht="15">
      <c r="A144" s="37"/>
    </row>
    <row r="145" spans="1:1" s="3" customFormat="1" ht="15">
      <c r="A145" s="37"/>
    </row>
    <row r="146" spans="1:1" s="3" customFormat="1" ht="15">
      <c r="A146" s="37"/>
    </row>
    <row r="147" spans="1:1" s="3" customFormat="1" ht="15">
      <c r="A147" s="37"/>
    </row>
    <row r="148" spans="1:1" s="3" customFormat="1" ht="15">
      <c r="A148" s="37"/>
    </row>
    <row r="149" spans="1:1" s="3" customFormat="1" ht="15">
      <c r="A149" s="37"/>
    </row>
    <row r="150" spans="1:1" s="3" customFormat="1" ht="15">
      <c r="A150" s="37"/>
    </row>
    <row r="151" spans="1:1" s="3" customFormat="1" ht="15">
      <c r="A151" s="37"/>
    </row>
    <row r="152" spans="1:1" s="3" customFormat="1" ht="15">
      <c r="A152" s="37"/>
    </row>
    <row r="153" spans="1:1" s="3" customFormat="1" ht="15">
      <c r="A153" s="37"/>
    </row>
    <row r="154" spans="1:1" s="3" customFormat="1" ht="15">
      <c r="A154" s="37"/>
    </row>
    <row r="155" spans="1:1" s="3" customFormat="1" ht="15">
      <c r="A155" s="37"/>
    </row>
    <row r="156" spans="1:1" s="3" customFormat="1" ht="15">
      <c r="A156" s="37"/>
    </row>
    <row r="157" spans="1:1" s="3" customFormat="1" ht="15">
      <c r="A157" s="37"/>
    </row>
    <row r="158" spans="1:1" s="3" customFormat="1" ht="15">
      <c r="A158" s="37"/>
    </row>
    <row r="159" spans="1:1" s="3" customFormat="1" ht="15">
      <c r="A159" s="37"/>
    </row>
    <row r="160" spans="1:1" s="3" customFormat="1" ht="15">
      <c r="A160" s="37"/>
    </row>
    <row r="161" spans="1:1" s="3" customFormat="1" ht="15">
      <c r="A161" s="37"/>
    </row>
    <row r="162" spans="1:1" s="3" customFormat="1" ht="15">
      <c r="A162" s="37"/>
    </row>
    <row r="163" spans="1:1" s="3" customFormat="1" ht="15">
      <c r="A163" s="37"/>
    </row>
    <row r="164" spans="1:1" s="3" customFormat="1" ht="15">
      <c r="A164" s="37"/>
    </row>
    <row r="165" spans="1:1" s="3" customFormat="1" ht="15">
      <c r="A165" s="37"/>
    </row>
    <row r="166" spans="1:1" s="3" customFormat="1" ht="15">
      <c r="A166" s="37"/>
    </row>
    <row r="167" spans="1:1" s="3" customFormat="1" ht="15">
      <c r="A167" s="37"/>
    </row>
    <row r="168" spans="1:1" s="3" customFormat="1" ht="15">
      <c r="A168" s="37"/>
    </row>
    <row r="169" spans="1:1" s="3" customFormat="1" ht="15">
      <c r="A169" s="37"/>
    </row>
    <row r="170" spans="1:1" s="3" customFormat="1" ht="15">
      <c r="A170" s="37"/>
    </row>
    <row r="171" spans="1:1" s="3" customFormat="1" ht="15">
      <c r="A171" s="37"/>
    </row>
    <row r="172" spans="1:1" s="3" customFormat="1" ht="15">
      <c r="A172" s="37"/>
    </row>
    <row r="173" spans="1:1" s="3" customFormat="1" ht="15">
      <c r="A173" s="37"/>
    </row>
    <row r="174" spans="1:1" s="3" customFormat="1" ht="15">
      <c r="A174" s="37"/>
    </row>
    <row r="175" spans="1:1" s="3" customFormat="1" ht="15">
      <c r="A175" s="37"/>
    </row>
    <row r="176" spans="1:1" s="3" customFormat="1" ht="15">
      <c r="A176" s="37"/>
    </row>
    <row r="177" spans="1:1" s="3" customFormat="1" ht="15">
      <c r="A177" s="37"/>
    </row>
    <row r="178" spans="1:1" s="3" customFormat="1" ht="15">
      <c r="A178" s="37"/>
    </row>
    <row r="179" spans="1:1" s="3" customFormat="1" ht="15">
      <c r="A179" s="37"/>
    </row>
    <row r="180" spans="1:1" s="3" customFormat="1" ht="15">
      <c r="A180" s="37"/>
    </row>
    <row r="181" spans="1:1" s="3" customFormat="1" ht="15">
      <c r="A181" s="37"/>
    </row>
    <row r="182" spans="1:1" s="3" customFormat="1" ht="15">
      <c r="A182" s="37"/>
    </row>
    <row r="183" spans="1:1" s="3" customFormat="1" ht="15">
      <c r="A183" s="37"/>
    </row>
  </sheetData>
  <mergeCells count="11">
    <mergeCell ref="F9:F10"/>
    <mergeCell ref="A5:F5"/>
    <mergeCell ref="A6:F6"/>
    <mergeCell ref="A85:F85"/>
    <mergeCell ref="A4:F4"/>
    <mergeCell ref="A8:A10"/>
    <mergeCell ref="B8:B10"/>
    <mergeCell ref="C8:C10"/>
    <mergeCell ref="D8:D10"/>
    <mergeCell ref="E8:F8"/>
    <mergeCell ref="E9:E10"/>
  </mergeCells>
  <phoneticPr fontId="0" type="noConversion"/>
  <pageMargins left="0.59055118110236204" right="0.28000000000000003" top="0.39370078740157499" bottom="0.24" header="0" footer="0"/>
  <pageSetup paperSize="9" scale="86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Lilya</cp:lastModifiedBy>
  <cp:lastPrinted>2020-12-30T11:58:37Z</cp:lastPrinted>
  <dcterms:created xsi:type="dcterms:W3CDTF">2020-01-02T13:37:19Z</dcterms:created>
  <dcterms:modified xsi:type="dcterms:W3CDTF">2021-11-10T11:03:13Z</dcterms:modified>
</cp:coreProperties>
</file>